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 showInkAnnotation="0"/>
  <mc:AlternateContent xmlns:mc="http://schemas.openxmlformats.org/markup-compatibility/2006">
    <mc:Choice Requires="x15">
      <x15ac:absPath xmlns:x15ac="http://schemas.microsoft.com/office/spreadsheetml/2010/11/ac" url="/Users/oksanaevseeva/Desktop/СУ/Конкурс Индустриальные лаборатории/"/>
    </mc:Choice>
  </mc:AlternateContent>
  <xr:revisionPtr revIDLastSave="0" documentId="13_ncr:1_{28B14C33-CEF4-A14A-AA91-F7D5CB803945}" xr6:coauthVersionLast="47" xr6:coauthVersionMax="47" xr10:uidLastSave="{00000000-0000-0000-0000-000000000000}"/>
  <bookViews>
    <workbookView xWindow="0" yWindow="500" windowWidth="20720" windowHeight="13160" tabRatio="945" firstSheet="6" activeTab="10" xr2:uid="{00000000-000D-0000-FFFF-FFFF00000000}"/>
  </bookViews>
  <sheets>
    <sheet name="Анкета_опыт" sheetId="33" r:id="rId1"/>
    <sheet name="Анкета_рук" sheetId="32" r:id="rId2"/>
    <sheet name="Сопровод_письмо" sheetId="31" r:id="rId3"/>
    <sheet name="Заявка на конкурс" sheetId="34" r:id="rId4"/>
    <sheet name="Инфа по заполнению" sheetId="26" r:id="rId5"/>
    <sheet name="Титул" sheetId="12" r:id="rId6"/>
    <sheet name="Команда" sheetId="14" r:id="rId7"/>
    <sheet name="Информация" sheetId="19" r:id="rId8"/>
    <sheet name="Обзор" sheetId="20" r:id="rId9"/>
    <sheet name="Смета плановых расходов" sheetId="5" r:id="rId10"/>
    <sheet name="ФОТ" sheetId="30" r:id="rId11"/>
    <sheet name="Целевые показатели Приоритет" sheetId="10" r:id="rId12"/>
    <sheet name="Собственные показатели проекта" sheetId="24" r:id="rId13"/>
    <sheet name="Контрольные точки" sheetId="8" r:id="rId14"/>
    <sheet name="Документы" sheetId="6" r:id="rId15"/>
    <sheet name="Партнеры" sheetId="27" r:id="rId16"/>
    <sheet name="Информотчет" sheetId="9" r:id="rId17"/>
    <sheet name="Внесение изменений" sheetId="11" r:id="rId18"/>
    <sheet name="техл!" sheetId="25" state="hidden" r:id="rId19"/>
    <sheet name="Лист1" sheetId="28" r:id="rId20"/>
  </sheets>
  <definedNames>
    <definedName name="_xlnm.Print_Area" localSheetId="14">Документы!$A$1:$C$13</definedName>
    <definedName name="_xlnm.Print_Area" localSheetId="7">Информация!$A$2:$EP$158</definedName>
    <definedName name="_xlnm.Print_Area" localSheetId="6">Команда!$A$2:$E$20</definedName>
    <definedName name="_xlnm.Print_Area" localSheetId="13">'Контрольные точки'!$A$2:$G$26</definedName>
    <definedName name="_xlnm.Print_Area" localSheetId="8">Обзор!$A$2:$B$14</definedName>
    <definedName name="_xlnm.Print_Area" localSheetId="15">Партнеры!$A$2:$C$10</definedName>
    <definedName name="_xlnm.Print_Area" localSheetId="9">'Смета плановых расходов'!$A$2:$C$34</definedName>
    <definedName name="_xlnm.Print_Area" localSheetId="12">'Собственные показатели проекта'!$A$2:$C$51</definedName>
    <definedName name="_xlnm.Print_Area" localSheetId="18">'техл!'!$A$1:$C$37</definedName>
    <definedName name="_xlnm.Print_Area" localSheetId="5">Титул!$A$2:$O$32</definedName>
    <definedName name="_xlnm.Print_Area" localSheetId="11">'Целевые показатели Приоритет'!$A$2:$F$39</definedName>
    <definedName name="OLE_LINK1" localSheetId="9">'Смета плановых расходов'!$A$6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30" l="1"/>
  <c r="D6" i="30"/>
  <c r="E5" i="30"/>
  <c r="D5" i="30"/>
  <c r="C6" i="30"/>
  <c r="C5" i="30"/>
  <c r="M6" i="30"/>
  <c r="O27" i="30"/>
  <c r="N27" i="30"/>
  <c r="M27" i="30"/>
  <c r="J27" i="30"/>
  <c r="I27" i="30"/>
  <c r="O26" i="30"/>
  <c r="N26" i="30"/>
  <c r="M26" i="30"/>
  <c r="J26" i="30"/>
  <c r="Z26" i="30" s="1"/>
  <c r="I26" i="30"/>
  <c r="O25" i="30"/>
  <c r="N25" i="30"/>
  <c r="M25" i="30"/>
  <c r="J25" i="30"/>
  <c r="Z25" i="30" s="1"/>
  <c r="I25" i="30"/>
  <c r="O24" i="30"/>
  <c r="N24" i="30"/>
  <c r="M24" i="30"/>
  <c r="J24" i="30"/>
  <c r="Z24" i="30" s="1"/>
  <c r="I24" i="30"/>
  <c r="O23" i="30"/>
  <c r="N23" i="30"/>
  <c r="M23" i="30"/>
  <c r="J23" i="30"/>
  <c r="Z23" i="30" s="1"/>
  <c r="I23" i="30"/>
  <c r="O22" i="30"/>
  <c r="N22" i="30"/>
  <c r="M22" i="30"/>
  <c r="J22" i="30"/>
  <c r="Z22" i="30" s="1"/>
  <c r="I22" i="30"/>
  <c r="O21" i="30"/>
  <c r="N21" i="30"/>
  <c r="M21" i="30"/>
  <c r="J21" i="30"/>
  <c r="Z21" i="30" s="1"/>
  <c r="I21" i="30"/>
  <c r="O20" i="30"/>
  <c r="N20" i="30"/>
  <c r="M20" i="30"/>
  <c r="J20" i="30"/>
  <c r="Z20" i="30" s="1"/>
  <c r="I20" i="30"/>
  <c r="O19" i="30"/>
  <c r="N19" i="30"/>
  <c r="M19" i="30"/>
  <c r="J19" i="30"/>
  <c r="Z19" i="30" s="1"/>
  <c r="I19" i="30"/>
  <c r="O18" i="30"/>
  <c r="N18" i="30"/>
  <c r="M18" i="30"/>
  <c r="J18" i="30"/>
  <c r="Z18" i="30" s="1"/>
  <c r="I18" i="30"/>
  <c r="O17" i="30"/>
  <c r="N17" i="30"/>
  <c r="M17" i="30"/>
  <c r="J17" i="30"/>
  <c r="Z17" i="30" s="1"/>
  <c r="I17" i="30"/>
  <c r="O16" i="30"/>
  <c r="N16" i="30"/>
  <c r="M16" i="30"/>
  <c r="J16" i="30"/>
  <c r="Z16" i="30" s="1"/>
  <c r="I16" i="30"/>
  <c r="O15" i="30"/>
  <c r="N15" i="30"/>
  <c r="M15" i="30"/>
  <c r="J15" i="30"/>
  <c r="Z15" i="30" s="1"/>
  <c r="I15" i="30"/>
  <c r="O14" i="30"/>
  <c r="N14" i="30"/>
  <c r="M14" i="30"/>
  <c r="J14" i="30"/>
  <c r="Z14" i="30" s="1"/>
  <c r="I14" i="30"/>
  <c r="N13" i="30"/>
  <c r="O13" i="30" s="1"/>
  <c r="M13" i="30"/>
  <c r="J13" i="30"/>
  <c r="Z13" i="30" s="1"/>
  <c r="I13" i="30"/>
  <c r="N12" i="30"/>
  <c r="O12" i="30" s="1"/>
  <c r="M12" i="30"/>
  <c r="J12" i="30"/>
  <c r="Z12" i="30" s="1"/>
  <c r="I12" i="30"/>
  <c r="N11" i="30"/>
  <c r="O11" i="30" s="1"/>
  <c r="M11" i="30"/>
  <c r="J11" i="30"/>
  <c r="Z11" i="30" s="1"/>
  <c r="I11" i="30"/>
  <c r="N10" i="30"/>
  <c r="O10" i="30" s="1"/>
  <c r="M10" i="30"/>
  <c r="J10" i="30"/>
  <c r="Z10" i="30" s="1"/>
  <c r="I10" i="30"/>
  <c r="N9" i="30"/>
  <c r="O9" i="30" s="1"/>
  <c r="M9" i="30"/>
  <c r="J9" i="30"/>
  <c r="Z9" i="30" s="1"/>
  <c r="I9" i="30"/>
  <c r="N8" i="30"/>
  <c r="O8" i="30" s="1"/>
  <c r="M8" i="30"/>
  <c r="J8" i="30"/>
  <c r="Z8" i="30" s="1"/>
  <c r="I8" i="30"/>
  <c r="N7" i="30"/>
  <c r="O7" i="30" s="1"/>
  <c r="M7" i="30"/>
  <c r="J7" i="30"/>
  <c r="Z7" i="30" s="1"/>
  <c r="I7" i="30"/>
  <c r="I6" i="30"/>
  <c r="J6" i="30" s="1"/>
  <c r="Z6" i="30" s="1"/>
  <c r="N6" i="30" l="1"/>
  <c r="O6" i="30" s="1"/>
  <c r="M5" i="30"/>
  <c r="I5" i="30"/>
  <c r="J5" i="30" s="1"/>
  <c r="Z5" i="30" s="1"/>
  <c r="C34" i="30"/>
  <c r="N5" i="30" l="1"/>
  <c r="O5" i="30" s="1"/>
  <c r="C33" i="30" s="1"/>
  <c r="D34" i="30"/>
  <c r="E34" i="30" s="1"/>
  <c r="D33" i="30" l="1"/>
  <c r="E33" i="30" s="1"/>
  <c r="C35" i="30"/>
  <c r="C36" i="30" s="1"/>
  <c r="D35" i="30" l="1"/>
  <c r="E35" i="30" s="1"/>
  <c r="E36" i="30" s="1"/>
  <c r="D36" i="30" l="1"/>
  <c r="B3" i="27"/>
  <c r="B2" i="27"/>
  <c r="B1" i="9" l="1"/>
  <c r="B7" i="20" l="1"/>
  <c r="B25" i="9" l="1"/>
  <c r="B23" i="9"/>
  <c r="B22" i="9"/>
  <c r="B7" i="9"/>
  <c r="B6" i="9"/>
  <c r="A25" i="12" l="1"/>
  <c r="B3" i="19" l="1"/>
  <c r="E21" i="10" l="1"/>
  <c r="E27" i="10" l="1"/>
  <c r="E28" i="10"/>
  <c r="E20" i="10"/>
  <c r="E19" i="10"/>
  <c r="F3" i="8" l="1"/>
  <c r="D2" i="11" l="1"/>
  <c r="C2" i="6"/>
  <c r="C1" i="6"/>
  <c r="B2" i="20" l="1"/>
  <c r="E3" i="14"/>
  <c r="C3" i="14"/>
  <c r="B2" i="24" l="1"/>
  <c r="B3" i="5"/>
  <c r="E3" i="10"/>
  <c r="B4" i="10"/>
  <c r="E39" i="10"/>
  <c r="E38" i="10"/>
  <c r="E37" i="10"/>
  <c r="E36" i="10"/>
  <c r="E35" i="10"/>
  <c r="E34" i="10"/>
  <c r="E33" i="10"/>
  <c r="E32" i="10"/>
  <c r="E31" i="10"/>
  <c r="E30" i="10"/>
  <c r="E29" i="10"/>
  <c r="E26" i="10"/>
  <c r="E25" i="10"/>
  <c r="E24" i="10"/>
  <c r="E10" i="10"/>
  <c r="E9" i="10"/>
  <c r="E8" i="10"/>
  <c r="E7" i="10"/>
  <c r="E17" i="10"/>
  <c r="E16" i="10"/>
  <c r="E15" i="10"/>
  <c r="E14" i="10"/>
  <c r="A3" i="24" l="1"/>
  <c r="A22" i="12" l="1"/>
  <c r="B13" i="19"/>
  <c r="B12" i="19"/>
  <c r="B5" i="9"/>
  <c r="B4" i="9"/>
  <c r="B22" i="11"/>
  <c r="C18" i="25"/>
  <c r="C17" i="25"/>
  <c r="C16" i="25"/>
  <c r="C15" i="25"/>
  <c r="C14" i="25"/>
  <c r="C13" i="25"/>
  <c r="C12" i="25"/>
  <c r="C11" i="25"/>
  <c r="C10" i="25"/>
  <c r="C9" i="25"/>
  <c r="C8" i="25"/>
  <c r="C7" i="25"/>
  <c r="C6" i="25"/>
  <c r="C5" i="25"/>
  <c r="C4" i="25"/>
  <c r="C3" i="25"/>
  <c r="B12" i="9"/>
  <c r="C11" i="9"/>
  <c r="B11" i="9"/>
  <c r="C3" i="9"/>
  <c r="C2" i="5"/>
  <c r="A3" i="9"/>
  <c r="A1" i="11"/>
  <c r="B4" i="8"/>
  <c r="B4" i="20"/>
  <c r="B5" i="19"/>
  <c r="C34" i="5" l="1"/>
  <c r="B11" i="1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Игнатова Ольга Альбертовна</author>
  </authors>
  <commentList>
    <comment ref="G33" authorId="0" shapeId="0" xr:uid="{00000000-0006-0000-0100-000001000000}">
      <text>
        <r>
          <rPr>
            <sz val="9"/>
            <color indexed="81"/>
            <rFont val="Tahoma"/>
            <family val="2"/>
            <charset val="204"/>
          </rPr>
          <t xml:space="preserve">Укажите количество месяцев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Ignatova, Olga</author>
    <author>Игнатова Ольга Альбертовна</author>
  </authors>
  <commentList>
    <comment ref="B8" authorId="0" shapeId="0" xr:uid="{00000000-0006-0000-0300-000001000000}">
      <text>
        <r>
          <rPr>
            <sz val="9"/>
            <color rgb="FF000000"/>
            <rFont val="Tahoma"/>
            <family val="2"/>
            <charset val="204"/>
          </rPr>
          <t xml:space="preserve">Уникальный результат проекта сформулирован  в виде нового продукта, технологии, методики, решения (технология, РИД, ДПО, ЭВМ, ИТ-платформа, цифровой сервис и т.д)
</t>
        </r>
        <r>
          <rPr>
            <sz val="9"/>
            <color rgb="FF000000"/>
            <rFont val="Tahoma"/>
            <family val="2"/>
            <charset val="204"/>
          </rPr>
          <t>Результаты должны быть сформулированы как ответ на вопрос "Что сделано?"</t>
        </r>
      </text>
    </comment>
    <comment ref="B9" authorId="0" shapeId="0" xr:uid="{00000000-0006-0000-0300-000002000000}">
      <text>
        <r>
          <rPr>
            <sz val="9"/>
            <color rgb="FF000000"/>
            <rFont val="Tahoma"/>
            <family val="2"/>
            <charset val="204"/>
          </rPr>
          <t xml:space="preserve">Сформулируйте обоснование  и актуальность проекта, которые должны отражать оценку потребности в результатах проекта (оценка потенциального спроса на результаты проекта или оценка текущих проблем Университета, которые может решить проект), возможности масштабирования и практического применения, дальнейшего развития результатов проекта.
</t>
        </r>
        <r>
          <rPr>
            <sz val="9"/>
            <color rgb="FF000000"/>
            <rFont val="Tahoma"/>
            <family val="2"/>
            <charset val="204"/>
          </rPr>
          <t xml:space="preserve">Ответьте на вопрос "Какой дефицит восполняет уникальный результат проекта?"
</t>
        </r>
        <r>
          <rPr>
            <sz val="9"/>
            <color rgb="FF000000"/>
            <rFont val="Tahoma"/>
            <family val="2"/>
            <charset val="204"/>
          </rPr>
          <t xml:space="preserve">Каким образом предлагаемый проект,  связан с достижением целей соответствующего стратегического проекта или Политики?
</t>
        </r>
      </text>
    </comment>
    <comment ref="B10" authorId="0" shapeId="0" xr:uid="{00000000-0006-0000-0300-000003000000}">
      <text>
        <r>
          <rPr>
            <sz val="9"/>
            <color rgb="FF000000"/>
            <rFont val="Tahoma"/>
            <family val="2"/>
            <charset val="204"/>
          </rPr>
          <t xml:space="preserve">Кто должен быть вовлечен? На кого влияет? Кто получит эффект? 
</t>
        </r>
      </text>
    </comment>
    <comment ref="B11" authorId="1" shapeId="0" xr:uid="{00000000-0006-0000-0300-000004000000}">
      <text>
        <r>
          <rPr>
            <sz val="9"/>
            <color rgb="FF000000"/>
            <rFont val="Tahoma"/>
            <family val="2"/>
            <charset val="204"/>
          </rPr>
          <t xml:space="preserve">Итоговая стоимость проекта согласно смете плановых расходов 
</t>
        </r>
      </text>
    </comment>
    <comment ref="B12" authorId="1" shapeId="0" xr:uid="{00000000-0006-0000-0300-000005000000}">
      <text>
        <r>
          <rPr>
            <sz val="9"/>
            <color rgb="FF000000"/>
            <rFont val="Tahoma"/>
            <family val="2"/>
            <charset val="204"/>
          </rPr>
          <t xml:space="preserve">Ячейка не требует заполнения.
</t>
        </r>
      </text>
    </comment>
    <comment ref="B13" authorId="1" shapeId="0" xr:uid="{00000000-0006-0000-0300-000006000000}">
      <text>
        <r>
          <rPr>
            <sz val="9"/>
            <color indexed="81"/>
            <rFont val="Tahoma"/>
            <family val="2"/>
            <charset val="204"/>
          </rPr>
          <t xml:space="preserve">Ячейка не требует заполнения.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Ignatova, Olga</author>
  </authors>
  <commentList>
    <comment ref="B5" authorId="0" shapeId="0" xr:uid="{00000000-0006-0000-0400-000001000000}">
      <text>
        <r>
          <rPr>
            <sz val="9"/>
            <color rgb="FF000000"/>
            <rFont val="Tahoma"/>
            <family val="2"/>
            <charset val="204"/>
          </rPr>
          <t xml:space="preserve">
</t>
        </r>
        <r>
          <rPr>
            <sz val="9"/>
            <color rgb="FF000000"/>
            <rFont val="Tahoma"/>
            <family val="2"/>
            <charset val="204"/>
          </rPr>
          <t xml:space="preserve">Какое решение предлагает проект по какой проблеме? Желаемое состояние, которое планируется достичь реализацией проекта. Цель отражает решение проблемы. Не рекомендуется формулировать цель проекта в форме результатов, продуктов или услуг, создаваемых в рамках проекта.  </t>
        </r>
      </text>
    </comment>
    <comment ref="B6" authorId="0" shapeId="0" xr:uid="{00000000-0006-0000-0400-000002000000}">
      <text>
        <r>
          <rPr>
            <sz val="9"/>
            <color rgb="FF000000"/>
            <rFont val="Tahoma"/>
            <family val="2"/>
            <charset val="204"/>
          </rPr>
          <t xml:space="preserve">
</t>
        </r>
        <r>
          <rPr>
            <sz val="9"/>
            <color rgb="FF000000"/>
            <rFont val="Tahoma"/>
            <family val="2"/>
            <charset val="204"/>
          </rPr>
          <t>Укажите способ (метод, подход) достижения цели. Краткое и понятное описание действий, необходимых для достижения цели (решения проблемы).</t>
        </r>
      </text>
    </comment>
    <comment ref="B7" authorId="0" shapeId="0" xr:uid="{00000000-0006-0000-0400-000003000000}">
      <text>
        <r>
          <rPr>
            <sz val="9"/>
            <color rgb="FF000000"/>
            <rFont val="Tahoma"/>
            <family val="2"/>
            <charset val="204"/>
          </rPr>
          <t xml:space="preserve">
</t>
        </r>
        <r>
          <rPr>
            <sz val="9"/>
            <color rgb="FF000000"/>
            <rFont val="Tahoma"/>
            <family val="2"/>
            <charset val="204"/>
          </rPr>
          <t xml:space="preserve">Уникальный результат проекта сформулирован  в виде нового продукта, технологии, методики, решения (технология, РИД, ДПО, ЭВМ, ИТ-платформа, цифровой сервис и т.д)
</t>
        </r>
        <r>
          <rPr>
            <sz val="9"/>
            <color rgb="FF000000"/>
            <rFont val="Tahoma"/>
            <family val="2"/>
            <charset val="204"/>
          </rPr>
          <t>Результаты должны быть сформулированы как ответ на вопрос "Что сделано?"</t>
        </r>
      </text>
    </comment>
    <comment ref="B8" authorId="0" shapeId="0" xr:uid="{00000000-0006-0000-0400-000004000000}">
      <text>
        <r>
          <rPr>
            <sz val="9"/>
            <color rgb="FF000000"/>
            <rFont val="Tahoma"/>
            <family val="2"/>
            <charset val="204"/>
          </rPr>
          <t xml:space="preserve">Укажите связь цели и задач проекта с Обязательствами из Программы развития (можно копировать из текста Программы развития Сеченовского Универститета)
</t>
        </r>
        <r>
          <rPr>
            <sz val="9"/>
            <color rgb="FF000000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Илья</author>
    <author>Пользователь</author>
    <author>Роман Алиев</author>
  </authors>
  <commentList>
    <comment ref="B3" authorId="0" shapeId="0" xr:uid="{00000000-0006-0000-0600-000001000000}">
      <text>
        <r>
          <rPr>
            <sz val="9"/>
            <color indexed="81"/>
            <rFont val="Tahoma"/>
            <family val="2"/>
            <charset val="204"/>
          </rPr>
          <t>В соответствии с таблицей 1</t>
        </r>
      </text>
    </comment>
    <comment ref="D3" authorId="1" shapeId="0" xr:uid="{00000000-0006-0000-0600-000002000000}">
      <text>
        <r>
          <rPr>
            <sz val="9"/>
            <color indexed="81"/>
            <rFont val="Tahoma"/>
            <family val="2"/>
            <charset val="204"/>
          </rPr>
          <t>Указывается должность по основному месту работы или внешнему совместительству (за исключением случаев, когда результат проекта связан с должностью по внутреннему совместительству, в таком случае указывается должность по внутреннему совместительству)</t>
        </r>
      </text>
    </comment>
    <comment ref="E3" authorId="1" shapeId="0" xr:uid="{00000000-0006-0000-0600-000003000000}">
      <text>
        <r>
          <rPr>
            <sz val="9"/>
            <color indexed="81"/>
            <rFont val="Tahoma"/>
            <family val="2"/>
            <charset val="204"/>
          </rPr>
          <t>В соответствии со штатным расписанием</t>
        </r>
      </text>
    </comment>
    <comment ref="F3" authorId="1" shapeId="0" xr:uid="{00000000-0006-0000-0600-000004000000}">
      <text>
        <r>
          <rPr>
            <b/>
            <sz val="9"/>
            <color indexed="81"/>
            <rFont val="Tahoma"/>
            <family val="2"/>
            <charset val="204"/>
          </rPr>
          <t>Функциональная</t>
        </r>
        <r>
          <rPr>
            <sz val="9"/>
            <color indexed="81"/>
            <rFont val="Tahoma"/>
            <family val="2"/>
            <charset val="204"/>
          </rPr>
          <t xml:space="preserve"> - в случае если проект не связан с трудовой функцией по занимаемой штатной единице (функциональная (внеш. совм.) - если работник при этом является внешним совместителем).
</t>
        </r>
        <r>
          <rPr>
            <b/>
            <sz val="9"/>
            <color indexed="81"/>
            <rFont val="Tahoma"/>
            <family val="2"/>
            <charset val="204"/>
          </rPr>
          <t>Основная</t>
        </r>
        <r>
          <rPr>
            <sz val="9"/>
            <color indexed="81"/>
            <rFont val="Tahoma"/>
            <family val="2"/>
            <charset val="204"/>
          </rPr>
          <t xml:space="preserve"> - в случае если штатная единица работника финансируется за счет средств программы (грант или софинансирование) и трудовая функция непосредственно связана с выполнением проекта  (уникального результата)  (основная (внеш. совм.) - если работник при этом является внешним совместителем).</t>
        </r>
      </text>
    </comment>
    <comment ref="G3" authorId="0" shapeId="0" xr:uid="{00000000-0006-0000-0600-000005000000}">
      <text>
        <r>
          <rPr>
            <b/>
            <sz val="9"/>
            <color indexed="81"/>
            <rFont val="Tahoma"/>
            <family val="2"/>
            <charset val="204"/>
          </rPr>
          <t>Нагрузка в проекте в месяц / Нагрузка вне проекта</t>
        </r>
        <r>
          <rPr>
            <sz val="9"/>
            <color indexed="81"/>
            <rFont val="Tahoma"/>
            <family val="2"/>
            <charset val="204"/>
          </rPr>
          <t xml:space="preserve"> - нагрузка согласно виду задействованности в проекте, приравниваемая к штатной нагрузке.
В случае если задействованность в проекте :
  </t>
        </r>
        <r>
          <rPr>
            <b/>
            <sz val="9"/>
            <color indexed="81"/>
            <rFont val="Tahoma"/>
            <family val="2"/>
            <charset val="204"/>
          </rPr>
          <t xml:space="preserve"> - основная:</t>
        </r>
        <r>
          <rPr>
            <sz val="9"/>
            <color indexed="81"/>
            <rFont val="Tahoma"/>
            <family val="2"/>
            <charset val="204"/>
          </rPr>
          <t xml:space="preserve"> в соответствии с трудовым договором (не более 1,0 шт. единицы, при условии отсутствия нагрузки вне проекта);
   </t>
        </r>
        <r>
          <rPr>
            <b/>
            <sz val="9"/>
            <color indexed="81"/>
            <rFont val="Tahoma"/>
            <family val="2"/>
            <charset val="204"/>
          </rPr>
          <t>- основная (внутр. совм.):</t>
        </r>
        <r>
          <rPr>
            <sz val="9"/>
            <color indexed="81"/>
            <rFont val="Tahoma"/>
            <family val="2"/>
            <charset val="204"/>
          </rPr>
          <t xml:space="preserve"> в соответствии с трудовым договором о внутреннем совместительстве;
</t>
        </r>
        <r>
          <rPr>
            <b/>
            <sz val="9"/>
            <color indexed="81"/>
            <rFont val="Tahoma"/>
            <family val="2"/>
            <charset val="204"/>
          </rPr>
          <t xml:space="preserve">Общая нагрузка в проекте и вне проекта у основных работников не может быть выше 1,5 ставок.
</t>
        </r>
        <r>
          <rPr>
            <sz val="9"/>
            <color indexed="81"/>
            <rFont val="Tahoma"/>
            <family val="2"/>
            <charset val="204"/>
          </rPr>
          <t xml:space="preserve">
   </t>
        </r>
        <r>
          <rPr>
            <b/>
            <sz val="9"/>
            <color indexed="81"/>
            <rFont val="Tahoma"/>
            <family val="2"/>
            <charset val="204"/>
          </rPr>
          <t>- основная (внеш. совм.):</t>
        </r>
        <r>
          <rPr>
            <sz val="9"/>
            <color indexed="81"/>
            <rFont val="Tahoma"/>
            <family val="2"/>
            <charset val="204"/>
          </rPr>
          <t xml:space="preserve"> в соответствии с трудовым договором (не более 0,5 шт. единицы, при условии отсутствия нагрузки вне проекта);
  </t>
        </r>
        <r>
          <rPr>
            <b/>
            <sz val="9"/>
            <color indexed="81"/>
            <rFont val="Tahoma"/>
            <family val="2"/>
            <charset val="204"/>
          </rPr>
          <t xml:space="preserve"> - функциональная:</t>
        </r>
        <r>
          <rPr>
            <sz val="9"/>
            <color indexed="81"/>
            <rFont val="Tahoma"/>
            <family val="2"/>
            <charset val="204"/>
          </rPr>
          <t xml:space="preserve"> предполагаемая нагрузка, не более 0,5 шт. единицы, при условии задействованности вне проекта, не более 1 шт. единицы;
  </t>
        </r>
        <r>
          <rPr>
            <b/>
            <sz val="9"/>
            <color indexed="81"/>
            <rFont val="Tahoma"/>
            <family val="2"/>
            <charset val="204"/>
          </rPr>
          <t xml:space="preserve"> - функциональная (внеш. совм.):</t>
        </r>
        <r>
          <rPr>
            <sz val="9"/>
            <color indexed="81"/>
            <rFont val="Tahoma"/>
            <family val="2"/>
            <charset val="204"/>
          </rPr>
          <t xml:space="preserve"> предполагаемая нагрузка, не более 0,25 шт. единицы.
</t>
        </r>
      </text>
    </comment>
    <comment ref="H3" authorId="1" shapeId="0" xr:uid="{00000000-0006-0000-0600-000006000000}">
      <text>
        <r>
          <rPr>
            <sz val="9"/>
            <color indexed="81"/>
            <rFont val="Tahoma"/>
            <family val="2"/>
            <charset val="204"/>
          </rPr>
          <t>Общее количество штатных единиц по всем местам работы в Университете согласно трудовым договорам (за исключением нагрузки в проекте).</t>
        </r>
      </text>
    </comment>
    <comment ref="I3" authorId="0" shapeId="0" xr:uid="{00000000-0006-0000-0600-000007000000}">
      <text>
        <r>
          <rPr>
            <sz val="9"/>
            <color indexed="81"/>
            <rFont val="Tahoma"/>
            <family val="2"/>
            <charset val="204"/>
          </rPr>
          <t>Расчитывается автоматически</t>
        </r>
      </text>
    </comment>
    <comment ref="J3" authorId="1" shapeId="0" xr:uid="{00000000-0006-0000-0600-000008000000}">
      <text>
        <r>
          <rPr>
            <sz val="9"/>
            <color indexed="81"/>
            <rFont val="Tahoma"/>
            <family val="2"/>
            <charset val="204"/>
          </rPr>
          <t>Расчитывается автоматически</t>
        </r>
      </text>
    </comment>
    <comment ref="K3" authorId="1" shapeId="0" xr:uid="{00000000-0006-0000-0600-000009000000}">
      <text>
        <r>
          <rPr>
            <sz val="9"/>
            <color rgb="FF000000"/>
            <rFont val="Tahoma"/>
            <family val="2"/>
            <charset val="204"/>
          </rPr>
          <t xml:space="preserve">Указывается размер ежемесячной базовой заработной платы работника (в т.ч. НДФЛ) в соответствии с трудовым договором в случае если задействованность в проекте - Основная; Основная (внутр. совм); Основная (внеш. совм.).
</t>
        </r>
        <r>
          <rPr>
            <sz val="9"/>
            <color rgb="FF000000"/>
            <rFont val="Tahoma"/>
            <family val="2"/>
            <charset val="204"/>
          </rPr>
          <t>Если задействованность в проекте Функциональная или Функциональная (внеш. совм.), то коэффициент интенсивности заполняется автоматически и равен единице, а размер установленной ежемесячной заработной платы равен 0.</t>
        </r>
        <r>
          <rPr>
            <b/>
            <sz val="9"/>
            <color rgb="FF000000"/>
            <rFont val="Tahoma"/>
            <family val="2"/>
            <charset val="204"/>
          </rPr>
          <t xml:space="preserve">
</t>
        </r>
      </text>
    </comment>
    <comment ref="L3" authorId="0" shapeId="0" xr:uid="{00000000-0006-0000-0600-00000A000000}">
      <text>
        <r>
          <rPr>
            <sz val="9"/>
            <color indexed="81"/>
            <rFont val="Tahoma"/>
            <family val="2"/>
            <charset val="204"/>
          </rPr>
          <t>Количество месяцев в очередном календарном  году, в течении которых работник будет участвовать в проекте.</t>
        </r>
      </text>
    </comment>
    <comment ref="M3" authorId="0" shapeId="0" xr:uid="{00000000-0006-0000-0600-00000B000000}">
      <text>
        <r>
          <rPr>
            <sz val="9"/>
            <color indexed="81"/>
            <rFont val="Tahoma"/>
            <family val="2"/>
            <charset val="204"/>
          </rPr>
          <t>Годовой фонд установленной ежемесячной заработной платы (в т.ч. НДФЛ) с учетом длительности участия в проекте. Автоматически расчитывается только по работникам с основной задействованностью в проекте.</t>
        </r>
      </text>
    </comment>
    <comment ref="N3" authorId="0" shapeId="0" xr:uid="{00000000-0006-0000-0600-00000C000000}">
      <text>
        <r>
          <rPr>
            <sz val="9"/>
            <color indexed="81"/>
            <rFont val="Tahoma"/>
            <family val="2"/>
            <charset val="204"/>
          </rPr>
          <t xml:space="preserve">Годовой фонд премиальных выплат рассчитывается автоматически с учетом размера базовой заработной платы зависящей от роли в проекте, нагрузки в проекте, коэффициента интенсивности и длительности участия в проекте.
Все работники участвующие в проекте вне зависимости от вида задействованности в проекте претендуют на получение премиальных выплат при условии выполнения KPI. </t>
        </r>
      </text>
    </comment>
    <comment ref="B30" authorId="0" shapeId="0" xr:uid="{00000000-0006-0000-0600-00000D000000}">
      <text>
        <r>
          <rPr>
            <sz val="9"/>
            <color rgb="FF000000"/>
            <rFont val="Tahoma"/>
            <family val="2"/>
            <charset val="204"/>
          </rPr>
          <t xml:space="preserve">Расчитывается автоматически </t>
        </r>
      </text>
    </comment>
    <comment ref="B46" authorId="2" shapeId="0" xr:uid="{00000000-0006-0000-0600-00000E000000}">
      <text>
        <r>
          <rPr>
            <sz val="9"/>
            <color indexed="81"/>
            <rFont val="Tahoma"/>
            <family val="2"/>
            <charset val="204"/>
          </rPr>
          <t>Инженер; инженер-химик/физик; биолог
 и т.д.</t>
        </r>
      </text>
    </comment>
    <comment ref="B49" authorId="1" shapeId="0" xr:uid="{00000000-0006-0000-0600-00000F000000}">
      <text>
        <r>
          <rPr>
            <sz val="9"/>
            <color indexed="81"/>
            <rFont val="Tahoma"/>
            <family val="2"/>
            <charset val="204"/>
          </rPr>
          <t>Участвует в проекте только на функциональной основе.
Нагрузка в проекте не более 0,1
Коэффициент интенсивности равен 1
Размер установленной ежемесячной заработной платы (графа 10) - 0,00
Годовой премиальный фонд 0,00</t>
        </r>
      </text>
    </comment>
    <comment ref="B50" authorId="1" shapeId="0" xr:uid="{00000000-0006-0000-0600-000010000000}">
      <text>
        <r>
          <rPr>
            <sz val="9"/>
            <color indexed="81"/>
            <rFont val="Tahoma"/>
            <family val="2"/>
            <charset val="204"/>
          </rPr>
          <t xml:space="preserve">Согласно Положению о стажере-исследователе
</t>
        </r>
      </text>
    </comment>
    <comment ref="B51" authorId="0" shapeId="0" xr:uid="{00000000-0006-0000-0600-000011000000}">
      <text>
        <r>
          <rPr>
            <sz val="9"/>
            <color indexed="81"/>
            <rFont val="Tahoma"/>
            <family val="2"/>
            <charset val="204"/>
          </rPr>
          <t>Инженер; инженер-химик/физик; биолог
 и т.д.</t>
        </r>
      </text>
    </comment>
    <comment ref="B53" authorId="0" shapeId="0" xr:uid="{00000000-0006-0000-0600-000012000000}">
      <text>
        <r>
          <rPr>
            <sz val="9"/>
            <color indexed="81"/>
            <rFont val="Tahoma"/>
            <family val="2"/>
            <charset val="204"/>
          </rPr>
          <t>Лаборант;
Лаборант-исследователь и т.д.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Игнатова Ольга Альбертовна</author>
  </authors>
  <commentList>
    <comment ref="B4" authorId="0" shapeId="0" xr:uid="{00000000-0006-0000-0C00-000001000000}">
      <text>
        <r>
          <rPr>
            <sz val="9"/>
            <color indexed="81"/>
            <rFont val="Tahoma"/>
            <family val="2"/>
            <charset val="204"/>
          </rPr>
          <t xml:space="preserve">Ячейка не требует заполнения.
</t>
        </r>
      </text>
    </comment>
    <comment ref="B5" authorId="0" shapeId="0" xr:uid="{00000000-0006-0000-0C00-000002000000}">
      <text>
        <r>
          <rPr>
            <sz val="9"/>
            <color indexed="81"/>
            <rFont val="Tahoma"/>
            <family val="2"/>
            <charset val="204"/>
          </rPr>
          <t>Ячейка не требует заполнения.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<sst xmlns="http://schemas.openxmlformats.org/spreadsheetml/2006/main" count="627" uniqueCount="481">
  <si>
    <t>Федеральное государственное автономное образовательное учреждение высшего образования Первый Московский государственный медицинский университет имени И. М. Сеченова Министерства здравоохранения Российской Федерации (Сеченовский Университет)</t>
  </si>
  <si>
    <t>ПАСПОРТ ПРОЕКТА</t>
  </si>
  <si>
    <t>Шифр</t>
  </si>
  <si>
    <t xml:space="preserve">    </t>
  </si>
  <si>
    <t>Дата начала проекта</t>
  </si>
  <si>
    <t>Дата завершения проекта</t>
  </si>
  <si>
    <t>ОБЩАЯ ИНФОРМАЦИЯ О ПРОЕКТЕ</t>
  </si>
  <si>
    <t>Должность</t>
  </si>
  <si>
    <t>Тип мероприятия А-Т</t>
  </si>
  <si>
    <t>Уникальный результат</t>
  </si>
  <si>
    <t>Связь с Программой развития</t>
  </si>
  <si>
    <t>Цель проекта</t>
  </si>
  <si>
    <t>Задачи проекта</t>
  </si>
  <si>
    <t>Факт</t>
  </si>
  <si>
    <t>распределять по мероприятиям и видам расходов / частям проекта 2023 г.</t>
  </si>
  <si>
    <t>№</t>
  </si>
  <si>
    <t>РЕГЛАМЕНТИРУЮЩИЕ ДОКУМЕНТЫ</t>
  </si>
  <si>
    <t xml:space="preserve">1 этап  </t>
  </si>
  <si>
    <t>2 этап</t>
  </si>
  <si>
    <t>Ф.И.О.</t>
  </si>
  <si>
    <t>Подразделение</t>
  </si>
  <si>
    <t>Руководитель проекта</t>
  </si>
  <si>
    <t>Администратор проекта</t>
  </si>
  <si>
    <t>Структурные подразделения Сеченовского университета и                                             сторонние организации, задействиованные в проекте</t>
  </si>
  <si>
    <t xml:space="preserve">Название компании </t>
  </si>
  <si>
    <t xml:space="preserve">Контактное лицо </t>
  </si>
  <si>
    <t>Контакты (эл.адрес, почта)</t>
  </si>
  <si>
    <t>Сроки реализации проекта</t>
  </si>
  <si>
    <t>Дата начала реализации (дд.мм.гггг)</t>
  </si>
  <si>
    <t>Дата завершения реализации (дд.мм.гггг)</t>
  </si>
  <si>
    <t xml:space="preserve">Отчетный период </t>
  </si>
  <si>
    <t>1. Общая информация:</t>
  </si>
  <si>
    <t xml:space="preserve">План </t>
  </si>
  <si>
    <t>Причины отклонения</t>
  </si>
  <si>
    <t xml:space="preserve">2. Анализ проекта </t>
  </si>
  <si>
    <t>Описание проекта</t>
  </si>
  <si>
    <t>Оценка рисков и способы их снижения</t>
  </si>
  <si>
    <t>Описание научной значимости и актуальности тематики публикаций (при наличии)</t>
  </si>
  <si>
    <t>А. Результаты реализации проекта за квартал / полугодие / год*</t>
  </si>
  <si>
    <t>Краткое описание хода реализации</t>
  </si>
  <si>
    <t>Сетевое взаимодействие и кооперации с университетами и научными организациями, а также с организациями реального сектора экономики и выявленных при реализации проблемах.</t>
  </si>
  <si>
    <t>Эффект от реализации на университетском уровне</t>
  </si>
  <si>
    <t>Эффект от реализации на региональном и(или) отраслевом уровне</t>
  </si>
  <si>
    <t>Эффект от реализации на национальном уровне</t>
  </si>
  <si>
    <t>Основные достигнутые результаты реализации проекта</t>
  </si>
  <si>
    <t>Б. Уникальный результат</t>
  </si>
  <si>
    <t xml:space="preserve">Обозначить Уникальный результат </t>
  </si>
  <si>
    <t>На кого ориентирован Уникальный результат (кто является бенефициаром Уникального результата: например, обучающиеся, молодые НПР, общество и тд.), может быть несколько</t>
  </si>
  <si>
    <t>В. Опыт, предлагаемый к тиражированию в системе высшего образования</t>
  </si>
  <si>
    <t>На университетском уровне</t>
  </si>
  <si>
    <t>На региональном и(или) отраслевом уровне</t>
  </si>
  <si>
    <t>На национальном уровне</t>
  </si>
  <si>
    <t>На международном уровне</t>
  </si>
  <si>
    <t>Г. Описание вклада участников консорциумов</t>
  </si>
  <si>
    <t>Описание  совместных научных исследований и созданию наукоемкой продукции и технологий, наращивание кадрового потенциала сектора исследований и разработок, укрепление кадрового и научно-технологического потенциала организаций реального сектора экономики и социальной сферы</t>
  </si>
  <si>
    <t>Д. Проблемы реализации проекта, выявленные в отчетном периоде.</t>
  </si>
  <si>
    <t>Е. Иная информация по усмотрению руководителя проекта</t>
  </si>
  <si>
    <t>Ж. Приложения к отчету.</t>
  </si>
  <si>
    <t>Подтверждающие документы, подписанные и утвержденные ( программы мероприятий, методика отбора слушателей, методика отбора грантополучателей, положения, приказы, договора, дипломы, сертификаты, СЗ и др.)</t>
  </si>
  <si>
    <t xml:space="preserve">пресс-релизы, пост-релиз, фото-видео материалы, ссылки на мероприятия </t>
  </si>
  <si>
    <t>Номер и дата договора</t>
  </si>
  <si>
    <t xml:space="preserve"> Предмет договора</t>
  </si>
  <si>
    <t>Сумма договора</t>
  </si>
  <si>
    <t xml:space="preserve">                                                __________(ФИО Курирующего проректора и/или координатора политики)
подпись  </t>
  </si>
  <si>
    <t>ЦЕЛЕВЫЕ ПОКАЗАТЕЛИ ЭФФЕКТИВНОСТИ  РЕАЛИЗАЦИИ ПРОГРАММЫ РАЗВИТИЯ И ПРОЕКТА</t>
  </si>
  <si>
    <t>Ед. измерения</t>
  </si>
  <si>
    <t>Целевые показатели эффективности реализации программы развития университета, получающего базовую часть гранта</t>
  </si>
  <si>
    <t>Р1(б)</t>
  </si>
  <si>
    <t>тыс. рублей</t>
  </si>
  <si>
    <t>Р2(б)</t>
  </si>
  <si>
    <t>Р3(б)</t>
  </si>
  <si>
    <t>Р4(б)</t>
  </si>
  <si>
    <t>чел.</t>
  </si>
  <si>
    <t>Р6(б)</t>
  </si>
  <si>
    <t>Целевые показатели эффективности реализации программы развития университета, получающего специальную часть гранта</t>
  </si>
  <si>
    <t>Р1(с1)</t>
  </si>
  <si>
    <t>ед.</t>
  </si>
  <si>
    <t>Р2(с1)</t>
  </si>
  <si>
    <t>Р3(с1)</t>
  </si>
  <si>
    <t>Р4(с1)</t>
  </si>
  <si>
    <t>Р5(с1)</t>
  </si>
  <si>
    <t>Р6(с1)</t>
  </si>
  <si>
    <t>Р7(с1)</t>
  </si>
  <si>
    <t>Р8(с1)</t>
  </si>
  <si>
    <t>Показатели, необходимые для достижения результата предоставления гранта</t>
  </si>
  <si>
    <t>[2] Здесь и далее приводится новая редакция изменяемых параметров паспорта  проекта. В случае удаления параметра паспорта проекта приводится его действующая редакция.</t>
  </si>
  <si>
    <t xml:space="preserve">[3] Здесь и далее указывается тип изменения (добавление, изменение, удаление, присвоен статус "не будет достигнут"). </t>
  </si>
  <si>
    <t>1. Изменение основных положений проекта</t>
  </si>
  <si>
    <t>Изменяемый параметр раздела</t>
  </si>
  <si>
    <t>Новая редакция[2]</t>
  </si>
  <si>
    <t xml:space="preserve"> Тип изменения[3]</t>
  </si>
  <si>
    <t>1.</t>
  </si>
  <si>
    <t>изменение</t>
  </si>
  <si>
    <t>2.</t>
  </si>
  <si>
    <t>Пример: Администратор проекта</t>
  </si>
  <si>
    <t>ФИО: Соколов С.С.</t>
  </si>
  <si>
    <t>Должность: менеджер проекта</t>
  </si>
  <si>
    <t>3.</t>
  </si>
  <si>
    <t>Пример: Смета [4]</t>
  </si>
  <si>
    <t>добавление</t>
  </si>
  <si>
    <t xml:space="preserve"> 2. Обоснование  (причины)  предлагаемых изменений</t>
  </si>
  <si>
    <t>Причины и обоснование необходимости изменений</t>
  </si>
  <si>
    <t>Свободно заполняемое поле для уточнения обоснования</t>
  </si>
  <si>
    <t>Р5(б2)</t>
  </si>
  <si>
    <t>Название проекта</t>
  </si>
  <si>
    <t>ВКЛАДКА НЕ ПОДЛЕЖИТ ИЗМЕНЕНИЯМ ПОСЛЕ ПОДПИСАНИЯ</t>
  </si>
  <si>
    <t>Дата начала  работ (с…)</t>
  </si>
  <si>
    <t>ОБЗОР ПРОЕКТА</t>
  </si>
  <si>
    <t>Наименование собственного показателя</t>
  </si>
  <si>
    <t>Ед. изм.</t>
  </si>
  <si>
    <t>Количество благотворителей, внесших вклад в Эндаумент-фонд университета (в том числе выпускники)</t>
  </si>
  <si>
    <t>Объем Эндаумент-фонда</t>
  </si>
  <si>
    <t>Количество сетевых и/или совместных образовательных программ высшего образования, в том числе международных, реализуемых совместно с российскими и/или зарубежными университетами</t>
  </si>
  <si>
    <t>Индекс потребительской лояльности NPS в отношении программ дополнительного образования (max 100)</t>
  </si>
  <si>
    <t>балл</t>
  </si>
  <si>
    <t>Площадь помещений вуза, адаптированных для лиц с ОВЗ</t>
  </si>
  <si>
    <t>м2</t>
  </si>
  <si>
    <t>Площадь помещений, охваченная системами учета и контроля, энергоэффективными системами</t>
  </si>
  <si>
    <t>Количество центров коллективного пользования</t>
  </si>
  <si>
    <t>Обеспеченность учебно-лабораторных комплексов пространствами, реализующими возможности интерактивного онлайн-обучения, в т.ч. VR лабораторий</t>
  </si>
  <si>
    <t>Количество общежитий</t>
  </si>
  <si>
    <t>Проблема, которую решает проект</t>
  </si>
  <si>
    <t>Кто выгодоприобретатель эффектов от реализации проекта?</t>
  </si>
  <si>
    <t>Уникальный результат (продукт проекта)</t>
  </si>
  <si>
    <t>к Распоряжению</t>
  </si>
  <si>
    <t>Согласовано:</t>
  </si>
  <si>
    <t xml:space="preserve">Руководитель Программного комитета      __________    А.А. Свистунов
</t>
  </si>
  <si>
    <t>Кол-во направлений подготовки образовательных программ высшего образования с индивидуальным построением траектории образовательной программы</t>
  </si>
  <si>
    <t>Руководитель Стратегического проекта / Политики (ФИО)</t>
  </si>
  <si>
    <t>Стратегический проект / Политика</t>
  </si>
  <si>
    <t>Руководитель проекта(ФИО)</t>
  </si>
  <si>
    <t>Собственные показатели проекта</t>
  </si>
  <si>
    <t>Показатели результативности гранта Приоритет-2030</t>
  </si>
  <si>
    <t>НЕ ПОДЛЕЖИТ ИЗМЕНЕНИЯМ ПОСЛЕ ПОДПИСАНИЯ</t>
  </si>
  <si>
    <t>Целевые показатели эффективности гранта Приоритет-2030</t>
  </si>
  <si>
    <t>Смета плановых расходов</t>
  </si>
  <si>
    <t>В Листе_Целевые Показатели Приоритет обязательно укажите целевой показатель эффективности в количественном измерении. 
Количественные показатели эффективности отражают достижение цели проекта в единицах измерения: проценты, сумма доходов, количество обучающихся, молодых НПР и т.д. 
Целевые показатели обеспечивают достижение целей.</t>
  </si>
  <si>
    <t>Таргет Программы развития 2023 г.</t>
  </si>
  <si>
    <t>Укажите количественное  значение показателя проекта</t>
  </si>
  <si>
    <t>Количество онлайн-программ, модулей, специализаций, разработанных совместно с представителями реального сектора экономики</t>
  </si>
  <si>
    <t>Сумма, выделяемая на проекты молодым ученым из собственных средств университета</t>
  </si>
  <si>
    <t xml:space="preserve">Место в международном предметном рейтинге  Biological Sciences (ARWU) </t>
  </si>
  <si>
    <t>Место в международном предметном рейтинге  Human Biological Sciences (ARWU)</t>
  </si>
  <si>
    <t>Место в международном предметном рейтинге  Clinical Medicine (ARWU)</t>
  </si>
  <si>
    <t>Место в международном предметном рейтинге  Public Health (ARWU)</t>
  </si>
  <si>
    <t>Место в международном предметном рейтинге  Pharmacy &amp; Pharmaceutical Sciences  (ARWU)</t>
  </si>
  <si>
    <t>Место в международном предметном рейтинге  Dentistry &amp; Oral Sciences (ARWU)</t>
  </si>
  <si>
    <t>Место в институциональном  рейтинге RAEX-100</t>
  </si>
  <si>
    <t>Место в институциональном  рейтинге Три миссии университета</t>
  </si>
  <si>
    <t>Количество современных многофункциональных общественно-деловых пространств коллективного доступа (помещений + территорий)</t>
  </si>
  <si>
    <t>Количество консорциумов с научными организациями и компаниями реального сектора экономики</t>
  </si>
  <si>
    <t>Количество обновленных образовательных программ и запущенных новых образовательных программ при участии консорциумов</t>
  </si>
  <si>
    <t>Количество научно-педагогических работников, принявших участие в программах российской и международной академической мобильности</t>
  </si>
  <si>
    <t>Количество обучающихся, принявших участие в программах российской и международной академической мобильности</t>
  </si>
  <si>
    <t>тыс. руб.</t>
  </si>
  <si>
    <t>шт.</t>
  </si>
  <si>
    <t>место</t>
  </si>
  <si>
    <t>Кол-во направлений подготовки образовательных программ высшего образования с проектной деятельностью</t>
  </si>
  <si>
    <t>Доход от дополнительных программ образования</t>
  </si>
  <si>
    <t>Количество иностранных лиц и лиц без гражданства, прошедших довузовскую подготовку</t>
  </si>
  <si>
    <t>Кол-во иностранных научно-педагогических работников</t>
  </si>
  <si>
    <t>Количество иностранных лиц и лиц без гражданства, поступивших в аспирантуру</t>
  </si>
  <si>
    <t>Количество лиц, поступивших в аспирантуру</t>
  </si>
  <si>
    <t>Количество защитившихся аспирантов не позднее года окончания обучения</t>
  </si>
  <si>
    <t>Количество студентов/ординаторов/магистров/аспирантов/ сотрудников до 39 лет, вовлеченных в междисциплинарные, трансляционные, клинические исследования</t>
  </si>
  <si>
    <t>Количество публикаций в Scopus типа OpenAccess</t>
  </si>
  <si>
    <t>Количество кандидатов на 1 ставку научно-педагогических работников (конкурс на позицию)</t>
  </si>
  <si>
    <t>Корпоративный  email</t>
  </si>
  <si>
    <t>Направления расходования средств субсидии</t>
  </si>
  <si>
    <t>Стоимость в руб.</t>
  </si>
  <si>
    <t>ИТОГО</t>
  </si>
  <si>
    <t>Руководитель Стратегического проекта / Координатор Политики (ФИО)</t>
  </si>
  <si>
    <t xml:space="preserve">Тип стратегического мероприятия А-Т </t>
  </si>
  <si>
    <r>
      <t xml:space="preserve">В рамках какого СНТР  создается (для Образовательных программ и программ ДПО) </t>
    </r>
    <r>
      <rPr>
        <i/>
        <sz val="12"/>
        <rFont val="Arial"/>
        <family val="2"/>
        <charset val="204"/>
      </rPr>
      <t>(только для ОП и ДПО)</t>
    </r>
  </si>
  <si>
    <r>
      <t xml:space="preserve">Результаты, достигнутые при  формировании цифровых компетенций и навыков использования цифровых технологий у обучающихся </t>
    </r>
    <r>
      <rPr>
        <i/>
        <sz val="12"/>
        <color rgb="FF000000"/>
        <rFont val="Arial"/>
        <family val="2"/>
        <charset val="204"/>
      </rPr>
      <t>(только для ОП или ДПО)</t>
    </r>
  </si>
  <si>
    <r>
      <t xml:space="preserve">Регистрационный номер НИОКР, присвоенный в системе ЕГИСУ НИОКТР </t>
    </r>
    <r>
      <rPr>
        <i/>
        <sz val="12"/>
        <color rgb="FF000000"/>
        <rFont val="Arial"/>
        <family val="2"/>
        <charset val="204"/>
      </rPr>
      <t>(только для НИОКР)</t>
    </r>
    <r>
      <rPr>
        <sz val="12"/>
        <color rgb="FF000000"/>
        <rFont val="Arial"/>
        <family val="2"/>
        <charset val="204"/>
      </rPr>
      <t xml:space="preserve"> </t>
    </r>
  </si>
  <si>
    <r>
      <t xml:space="preserve">Типология к которому приводит реализация проекта </t>
    </r>
    <r>
      <rPr>
        <i/>
        <sz val="12"/>
        <rFont val="Arial"/>
        <family val="2"/>
        <charset val="204"/>
      </rPr>
      <t>(выбрать из выпадающего списка)</t>
    </r>
    <r>
      <rPr>
        <sz val="12"/>
        <rFont val="Arial"/>
        <family val="2"/>
        <charset val="204"/>
      </rPr>
      <t>:</t>
    </r>
  </si>
  <si>
    <r>
      <rPr>
        <b/>
        <sz val="12"/>
        <color rgb="FF000000"/>
        <rFont val="Arial"/>
        <family val="2"/>
        <charset val="204"/>
      </rPr>
      <t>З. Список проектной группы</t>
    </r>
    <r>
      <rPr>
        <sz val="12"/>
        <color rgb="FF000000"/>
        <rFont val="Arial"/>
        <family val="2"/>
        <charset val="204"/>
      </rPr>
      <t xml:space="preserve"> (ФИО - роль в проекте - должность - стркутурное подразделение)</t>
    </r>
  </si>
  <si>
    <r>
      <t xml:space="preserve">К. Список расходных договоров (закупок) за счет гранта "Приоритет 2030" </t>
    </r>
    <r>
      <rPr>
        <i/>
        <sz val="12"/>
        <color rgb="FF000000"/>
        <rFont val="Arial"/>
        <family val="2"/>
        <charset val="204"/>
      </rPr>
      <t>(Номера договоров, предмет договора, суммы договоров)</t>
    </r>
  </si>
  <si>
    <r>
      <t xml:space="preserve">Л. Список доходных договоров, заключенных в рамках реализации проекта </t>
    </r>
    <r>
      <rPr>
        <i/>
        <sz val="12"/>
        <color rgb="FF000000"/>
        <rFont val="Arial"/>
        <family val="2"/>
        <charset val="204"/>
      </rPr>
      <t>(Номера договоров, суммы договоров)</t>
    </r>
  </si>
  <si>
    <r>
      <t xml:space="preserve">Показатели программы «Приоритет-2030» </t>
    </r>
    <r>
      <rPr>
        <i/>
        <sz val="12"/>
        <color rgb="FF000000"/>
        <rFont val="Arial"/>
        <family val="2"/>
        <charset val="204"/>
      </rPr>
      <t>(см. Лист_Целевые показатели Приоритет, Лист_Собственные показатели проекта)</t>
    </r>
  </si>
  <si>
    <t>% достижения таргета целевого показателя Программы развития 2023 г.</t>
  </si>
  <si>
    <t xml:space="preserve"> Укажите количественное значение целевого показателя проекта </t>
  </si>
  <si>
    <t xml:space="preserve">Объем НИОКР </t>
  </si>
  <si>
    <t>% в достижение таргета Программы развития 2023 г.</t>
  </si>
  <si>
    <t>Укажите количественное значение показателя результата гранта по проекту</t>
  </si>
  <si>
    <t xml:space="preserve">ПРГ1 </t>
  </si>
  <si>
    <t>Количество обучающихся по очной форме обучения по образовательным программам бакалавриата, специалитета, магистратуры, получивших на бесплатной основе во время освоения образовательной программы более одной квалификации, подтвержденной соответствующим удостоверением и (или) сертификатом, в том числе путем освоения части образовательной программы при помощи онлайн-курсов с получением подтвержденного сертификата</t>
  </si>
  <si>
    <t>Компонент целевого показателя</t>
  </si>
  <si>
    <t>Наименование компонента целевого показателя</t>
  </si>
  <si>
    <t>Объем средств университета, поступивших за отчетный год от приносящей доход деятельности</t>
  </si>
  <si>
    <t>Численность обучающихся на цифровой кафедре</t>
  </si>
  <si>
    <t>значение от Минцифра</t>
  </si>
  <si>
    <t>В том числе, количество выпускников, трудоустроенных в сектор исследований и разработок, высокотехнологические компании</t>
  </si>
  <si>
    <t xml:space="preserve"> ИНФОРМАЦИОННЫЙ ОТЧЕТ                                                                                                                                               результатов проекта в рамках реализации Программы развития Сеченовского университета в 2023 г  </t>
  </si>
  <si>
    <t>Название Проекта</t>
  </si>
  <si>
    <t>Типы стратегических мероприятий от А до Т</t>
  </si>
  <si>
    <t>Подготовка кадров для приоритетных направлений НТР РФ, субъектов, отраслей, социальной сферы</t>
  </si>
  <si>
    <t>А</t>
  </si>
  <si>
    <r>
      <t>Р</t>
    </r>
    <r>
      <rPr>
        <sz val="11.5"/>
        <color rgb="FF000000"/>
        <rFont val="Times New Roman"/>
        <family val="1"/>
        <charset val="204"/>
      </rPr>
      <t>азвитие и реализация прорывных научных исследований и разработок, в том числе получение по итогам прикладных научных исследований и (или) экспериментальных разработок охраняемых РИД</t>
    </r>
  </si>
  <si>
    <t>Б</t>
  </si>
  <si>
    <r>
      <t>В</t>
    </r>
    <r>
      <rPr>
        <sz val="11.5"/>
        <color rgb="FF000000"/>
        <rFont val="Times New Roman"/>
        <family val="1"/>
        <charset val="204"/>
      </rPr>
      <t>недрение в экономику и социальную сферу высоких технологий, коммерциализация РИД и трансфер технологий, создание студ. технопарков и бизнес-инкубаторов</t>
    </r>
  </si>
  <si>
    <t>В</t>
  </si>
  <si>
    <r>
      <t>О</t>
    </r>
    <r>
      <rPr>
        <sz val="11.5"/>
        <color rgb="FF000000"/>
        <rFont val="Times New Roman"/>
        <family val="1"/>
        <charset val="204"/>
      </rPr>
      <t>бновление, разработка и внедрение новых образовательных программ высшего образования и дополнительных программ переподготовки в интересах научно-технологического развития РФ, субъектов, отраслей,  социальной сферы</t>
    </r>
  </si>
  <si>
    <t>Г</t>
  </si>
  <si>
    <r>
      <t>Р</t>
    </r>
    <r>
      <rPr>
        <sz val="11.5"/>
        <color rgb="FF000000"/>
        <rFont val="Times New Roman"/>
        <family val="1"/>
        <charset val="204"/>
      </rPr>
      <t>еализация образовательных программ высшего образования в сетевой форме, реализации творческих и социально-гуманитарных проектов с участием университетов, научных и других организаций реального сектора экономики и социальной сферы</t>
    </r>
  </si>
  <si>
    <t>Д</t>
  </si>
  <si>
    <r>
      <t>Р</t>
    </r>
    <r>
      <rPr>
        <sz val="11.5"/>
        <color rgb="FF000000"/>
        <rFont val="Times New Roman"/>
        <family val="1"/>
        <charset val="204"/>
      </rPr>
      <t>азвитие материально-технических условий осуществления образовательной, научной, творческой, социально-гуманитарной деятельности университетов, включая обновление приборной базы</t>
    </r>
  </si>
  <si>
    <t>Е</t>
  </si>
  <si>
    <r>
      <t>Р</t>
    </r>
    <r>
      <rPr>
        <sz val="11.5"/>
        <color rgb="FF000000"/>
        <rFont val="Times New Roman"/>
        <family val="1"/>
        <charset val="204"/>
      </rPr>
      <t>азвитие кадрового потенциала системы высшего образования, сектора исследований и разработок посредством обеспечения воспроизводства управленческих и научно-педагогических кадров, привлечения в университеты ведущих ученых и специалистов-практиков</t>
    </r>
  </si>
  <si>
    <t>Ж</t>
  </si>
  <si>
    <r>
      <t>Р</t>
    </r>
    <r>
      <rPr>
        <sz val="11.5"/>
        <color rgb="FF000000"/>
        <rFont val="Times New Roman"/>
        <family val="1"/>
        <charset val="204"/>
      </rPr>
      <t>еализация программ внутрироссийской и международной академической мобильности научно-педагогических работников и обучающихся, в том числе в целях проведения совместных научных исследований, реализации творческих и социально-гуманитарных проектов</t>
    </r>
  </si>
  <si>
    <t>З</t>
  </si>
  <si>
    <r>
      <t>Р</t>
    </r>
    <r>
      <rPr>
        <sz val="11.5"/>
        <color rgb="FF000000"/>
        <rFont val="Times New Roman"/>
        <family val="1"/>
        <charset val="204"/>
      </rPr>
      <t>еализация мер по совершенствованию научно-исследовательской деятельности в магистратуре, аспирантуре и докторантуре</t>
    </r>
  </si>
  <si>
    <t>И</t>
  </si>
  <si>
    <r>
      <t>П</t>
    </r>
    <r>
      <rPr>
        <sz val="11.5"/>
        <color rgb="FF000000"/>
        <rFont val="Times New Roman"/>
        <family val="1"/>
        <charset val="204"/>
      </rPr>
      <t>родвижение образовательных программ и результатов НИОКР</t>
    </r>
  </si>
  <si>
    <t>К</t>
  </si>
  <si>
    <r>
      <t>П</t>
    </r>
    <r>
      <rPr>
        <sz val="11.5"/>
        <color rgb="FF000000"/>
        <rFont val="Times New Roman"/>
        <family val="1"/>
        <charset val="204"/>
      </rPr>
      <t>ривлечение иностранных граждан для обучения в российских университетах и содействия трудоустройству лучших из них в России</t>
    </r>
  </si>
  <si>
    <t>Л</t>
  </si>
  <si>
    <r>
      <t>С</t>
    </r>
    <r>
      <rPr>
        <sz val="11.5"/>
        <color rgb="FF000000"/>
        <rFont val="Times New Roman"/>
        <family val="1"/>
        <charset val="204"/>
      </rPr>
      <t>одействие трудоустройству выпускников университетов  в секторе исследований и разработок и высокотехнологичных отраслях экономики</t>
    </r>
  </si>
  <si>
    <t>М</t>
  </si>
  <si>
    <r>
      <t>Ц</t>
    </r>
    <r>
      <rPr>
        <sz val="11.5"/>
        <color rgb="FF000000"/>
        <rFont val="Times New Roman"/>
        <family val="1"/>
        <charset val="204"/>
      </rPr>
      <t>ифровая трансформация университетов и научных организаций</t>
    </r>
  </si>
  <si>
    <t>О</t>
  </si>
  <si>
    <r>
      <t>В</t>
    </r>
    <r>
      <rPr>
        <sz val="11.5"/>
        <color rgb="FF000000"/>
        <rFont val="Times New Roman"/>
        <family val="1"/>
        <charset val="204"/>
      </rPr>
      <t>овлечение обучающихся в НИОКР и (или) инновационные и (или) социально ориентированные проекты, а также осуществление поддержки обучающихся</t>
    </r>
  </si>
  <si>
    <t>П</t>
  </si>
  <si>
    <t>С</t>
  </si>
  <si>
    <r>
      <t>Р</t>
    </r>
    <r>
      <rPr>
        <sz val="11.5"/>
        <color rgb="FF000000"/>
        <rFont val="Times New Roman"/>
        <family val="1"/>
        <charset val="204"/>
      </rPr>
      <t>еализация мер по поддержке молодых НПР</t>
    </r>
  </si>
  <si>
    <t>Т</t>
  </si>
  <si>
    <t>Укажите Тип мероприятия</t>
  </si>
  <si>
    <r>
      <t>Т</t>
    </r>
    <r>
      <rPr>
        <sz val="11.5"/>
        <color rgb="FF000000"/>
        <rFont val="Times New Roman"/>
        <family val="1"/>
        <charset val="204"/>
      </rPr>
      <t>иражирование лучших практик университета в других университетах, не являющихся участниками программы "ПРИОРИТЕТ-2030"</t>
    </r>
  </si>
  <si>
    <t>Для списка мероприятий</t>
  </si>
  <si>
    <t>Руководитель  Стратегического проекта / Политики</t>
  </si>
  <si>
    <t>шифр</t>
  </si>
  <si>
    <t xml:space="preserve">Ключевые риски </t>
  </si>
  <si>
    <t xml:space="preserve">№ </t>
  </si>
  <si>
    <t>Дата завершения работ (deadline до…)</t>
  </si>
  <si>
    <t xml:space="preserve">Указать необходимость создания локального нормативного документа для достижения результатов проекта </t>
  </si>
  <si>
    <t>Указать, в рамках каких существующих локальных нормативных актов регулируется проект</t>
  </si>
  <si>
    <t>Наименования контрольных точек этапа проекта</t>
  </si>
  <si>
    <t>Ответственный за контрольную точку (Укажите ФИО)</t>
  </si>
  <si>
    <t>Длительность работ</t>
  </si>
  <si>
    <t>Дата начала: 15.10.2023</t>
  </si>
  <si>
    <t>Дата окончания 31.12.2023</t>
  </si>
  <si>
    <r>
      <t xml:space="preserve">[4] В случае внесния изменений в </t>
    </r>
    <r>
      <rPr>
        <b/>
        <sz val="14"/>
        <rFont val="Arial"/>
        <family val="2"/>
        <charset val="204"/>
      </rPr>
      <t xml:space="preserve">смету </t>
    </r>
    <r>
      <rPr>
        <sz val="14"/>
        <rFont val="Arial"/>
        <family val="2"/>
        <charset val="204"/>
      </rPr>
      <t>создается новый лист с выделенем в нем произведенных изменений.</t>
    </r>
  </si>
  <si>
    <r>
      <t xml:space="preserve">Риски связанные с </t>
    </r>
    <r>
      <rPr>
        <i/>
        <sz val="14"/>
        <rFont val="Arial"/>
        <family val="2"/>
        <charset val="204"/>
      </rPr>
      <t>отсутствием изменений</t>
    </r>
    <r>
      <rPr>
        <sz val="14"/>
        <rFont val="Arial"/>
        <family val="2"/>
        <charset val="204"/>
      </rPr>
      <t xml:space="preserve"> в проекте</t>
    </r>
  </si>
  <si>
    <t>Пример: Срок реализации проекта[1]</t>
  </si>
  <si>
    <t>[1] Здесь и далее указывается название проекта в который необходимо внести изменение</t>
  </si>
  <si>
    <t>изменения отражены в новой редакции сметы "Лист "Смета плановых расходов_шифр_дата"</t>
  </si>
  <si>
    <t>Что является результатом закрытия контрольной точки? Что подтверждает достижение результата (документ, артефакт)?</t>
  </si>
  <si>
    <t>Количество трудоустроенных выпускников в секторе исследований и разработок и высокотехнологичных отраслях экономики</t>
  </si>
  <si>
    <r>
      <t xml:space="preserve">Количество научно-исследовательских проектов </t>
    </r>
    <r>
      <rPr>
        <sz val="14"/>
        <color theme="1"/>
        <rFont val="Arial"/>
        <family val="2"/>
        <charset val="204"/>
      </rPr>
      <t xml:space="preserve">и их результаты </t>
    </r>
    <r>
      <rPr>
        <sz val="14"/>
        <color rgb="FF000000"/>
        <rFont val="Arial"/>
        <family val="2"/>
        <charset val="204"/>
      </rPr>
      <t>(</t>
    </r>
    <r>
      <rPr>
        <sz val="14"/>
        <color theme="1"/>
        <rFont val="Arial"/>
        <family val="2"/>
        <charset val="204"/>
      </rPr>
      <t>одновременно — в машиночитаемом формате</t>
    </r>
    <r>
      <rPr>
        <sz val="14"/>
        <color rgb="FF000000"/>
        <rFont val="Arial"/>
        <family val="2"/>
        <charset val="204"/>
      </rPr>
      <t>), размещенных в репозиториях открытого доступа (</t>
    </r>
    <r>
      <rPr>
        <sz val="14"/>
        <color theme="1"/>
        <rFont val="Arial"/>
        <family val="2"/>
        <charset val="204"/>
      </rPr>
      <t xml:space="preserve">в том числе о научных группах, доступном оборудовании) </t>
    </r>
  </si>
  <si>
    <t>Численность обучающихся по программам специалитета (очная форма)</t>
  </si>
  <si>
    <t>Численность обучающихся по программам магистратуры (очная форма)</t>
  </si>
  <si>
    <t>Численность обучающихся по программам подготовки научно-педагогических кадров в аспирантуре (адъюнктуре) (очная форма)</t>
  </si>
  <si>
    <t>Численность обучающихся по программам ординатуры (очная форма)</t>
  </si>
  <si>
    <t>Численность обучающихся по программам бакалавриата (очная форма)</t>
  </si>
  <si>
    <t>Численность иностранных обучающихся по программам магистратуры на условиях общего приема (очная форма)</t>
  </si>
  <si>
    <t>Численность иностранных обучающихся по программам магистратуры в рамках квоты (очная форма)</t>
  </si>
  <si>
    <t>Численность иностранных обучающихся по программам подготовки научно-педагогических кадров в аспирантуре (адъюнктуре) (очная форма)</t>
  </si>
  <si>
    <t>Численность иностранных обучающихся по программам ординатуры (очная форма)</t>
  </si>
  <si>
    <t>Объем средств, поступивших от использования результатов интеллектуальной деятельности</t>
  </si>
  <si>
    <t>Средняя численность исследователей в возрасте до 39 лет  (без внешних совместителей)</t>
  </si>
  <si>
    <t>Объем затрат на научные исследования и разработки из собственных средств университета</t>
  </si>
  <si>
    <t>Количество публикаций университета, определенное фракционным (дробным) счетом по организациям, за отчетный год и два года, предшествующих отчетному, в научных изданиях, отнесенных к I и II квартилям (по данным Journal Citation Reports), а также научных изданиях, включенных в индексы Arts and Humanities Citation Index (A&amp;HCI), Conference Proceedings Citation Index - Science (CPCI-S) и Book Citation Index – Social Sciences &amp; Humanities (BKCI-SSH) базы данных Web of Science Core Collection.
 Учитываются публикации типов «Article», «Review».
 Для компьютерных наук учитываются публикации типа «Proceedings Paper», сделанные на конференциях уровня A* в области
 компьютерных наук, проиндексированные в Conference Proceedings Citation Index - Science (CPCI-S). Для базы данных BKCI-SSH учитывается только тип «Book».</t>
  </si>
  <si>
    <t>Количество публикаций университета, определённое фракционным (дробным) счетом по организациям, за отчетный год и два года, предшествующих отчетному, в научных журналах I и II квартилей (по величине показателя Source Normalized Impact per Paper), индексируемых в базе данных Scopus.
Учитываются публикации типов «Article», «Review» в журналах («Journal»), которые не включены в список источников, индексация которых прекращена. Значение SNIP должно иметь 95% достоверность по данным CWTS (https://journalindicators.com/).
Учитываются только публикации, привязанные к верифицированному профилю организации в базе данных Scopus.
Для компьютерных наук дополнительно учитываются публикации типа «Conference Proceeding», сделанные на конференциях уровня A* в области компьютерных наук5.
Из учета исключаются публикации «Article in Press».
Совместные публикации учитываются на основе метода фракционного (дробного) счета. Если у статьи несколько авторов, то балл публикации делится поровну между авторами. Если авторы публикации аффилированы с более чем одной организацией, то балл автора делится поровну между  аффилиациями. Университет получает балл за публикацию, равный сумме баллов всех авторов с его аффилиацией.</t>
  </si>
  <si>
    <t>Количество публикаций типов «Article», «Review» с аффилиацией университета за последние пять полных лет, проиндексированных в Web of Science Core Collection, входящих в 1 % самых цитируемых (Highly Cited Papers), согласно базе данных Essential Science Indicators Citation</t>
  </si>
  <si>
    <t>Количетсво ППС в возрасте до 39 лет (без внешних совместителей)</t>
  </si>
  <si>
    <t>Объем средств, поступивших от выполнения научно-исследовательских и опытно-конструкторских работ (без учета средств, выделенных в рамках государственного задания)</t>
  </si>
  <si>
    <t>Блок 4. Продвижение деятельности Сеченовского Университета в цифровой сфере</t>
  </si>
  <si>
    <t>Блок 5. Сеченовский университет в рейтинговых системах</t>
  </si>
  <si>
    <t xml:space="preserve">Блок 7. Содействие развитию Эндаумент-фонда </t>
  </si>
  <si>
    <t>Средний балл ЕГЭ (бюджет + контракт)</t>
  </si>
  <si>
    <t>Блок 2. Финансовые показатели</t>
  </si>
  <si>
    <t>Блок 3. Содействие трудоустройству выпускников</t>
  </si>
  <si>
    <t xml:space="preserve">Блок 8. Развитие академической мобильности </t>
  </si>
  <si>
    <t>Блок 1. Повышение качества образовательного процесса, развитие индивидуальных образовательных траекторий, доступа к образованию</t>
  </si>
  <si>
    <t xml:space="preserve"> </t>
  </si>
  <si>
    <t>ПЛАН-ГРАФИК ПРОЕКТА (детализация контрольных точек)</t>
  </si>
  <si>
    <t>Средняя численность работников списочного состава (ППС, без внешних совместителей)</t>
  </si>
  <si>
    <t>Средняя численность работников списочного состава (НР, без внешних совместителей)</t>
  </si>
  <si>
    <t>Средняя численность исследователей в университете (без внешних совместителей)</t>
  </si>
  <si>
    <t>ППС</t>
  </si>
  <si>
    <t>НР</t>
  </si>
  <si>
    <t>Длительность проекта
мес.</t>
  </si>
  <si>
    <r>
      <t xml:space="preserve">Численность лиц, прошедших обучение по программам </t>
    </r>
    <r>
      <rPr>
        <b/>
        <sz val="14"/>
        <rFont val="Arial"/>
        <family val="2"/>
        <charset val="204"/>
      </rPr>
      <t>повышения квалификации</t>
    </r>
  </si>
  <si>
    <r>
      <t xml:space="preserve">чел. по </t>
    </r>
    <r>
      <rPr>
        <b/>
        <sz val="14"/>
        <rFont val="Arial"/>
        <family val="2"/>
        <charset val="204"/>
      </rPr>
      <t xml:space="preserve">базовой части </t>
    </r>
    <r>
      <rPr>
        <sz val="14"/>
        <rFont val="Arial"/>
        <family val="2"/>
        <charset val="204"/>
      </rPr>
      <t>гранта</t>
    </r>
  </si>
  <si>
    <r>
      <t xml:space="preserve">Численность лиц, прошедших обучение по программам </t>
    </r>
    <r>
      <rPr>
        <b/>
        <sz val="14"/>
        <rFont val="Arial"/>
        <family val="2"/>
        <charset val="204"/>
      </rPr>
      <t>профессиональной переподготовки</t>
    </r>
  </si>
  <si>
    <r>
      <t xml:space="preserve">чел. по </t>
    </r>
    <r>
      <rPr>
        <b/>
        <sz val="14"/>
        <rFont val="Arial"/>
        <family val="2"/>
        <charset val="204"/>
      </rPr>
      <t>специальной части</t>
    </r>
    <r>
      <rPr>
        <sz val="14"/>
        <rFont val="Arial"/>
        <family val="2"/>
        <charset val="204"/>
      </rPr>
      <t xml:space="preserve"> гранта</t>
    </r>
  </si>
  <si>
    <r>
      <t>Численность лиц, прошедших обучение по программам</t>
    </r>
    <r>
      <rPr>
        <b/>
        <sz val="14"/>
        <rFont val="Arial"/>
        <family val="2"/>
        <charset val="204"/>
      </rPr>
      <t xml:space="preserve"> профессиональной переподготовки </t>
    </r>
  </si>
  <si>
    <t xml:space="preserve">ИНСТРУКЦИЯ ПО ЗАПОЛНЕНИЮ ПАСПОРТА ПРОЕКТА </t>
  </si>
  <si>
    <t>от «__» _______ 2023г. № _____</t>
  </si>
  <si>
    <t xml:space="preserve">Бюджет проекта на 2023 год, руб. </t>
  </si>
  <si>
    <t xml:space="preserve">Блок 6. Улучшение инфраструктурных условий </t>
  </si>
  <si>
    <t>В Листе_Собственные показатели проекта обязательно укажите собственный показатель (-и) проекта в единицах измерения. 
Собственные показатели проекта отражают достижение целей проекта согласно выбранным метрикам.</t>
  </si>
  <si>
    <t>Цифровая кафедра</t>
  </si>
  <si>
    <t>Политика в области открытых данных</t>
  </si>
  <si>
    <t>Политика в области клинических исследований</t>
  </si>
  <si>
    <t>Образовательная политика</t>
  </si>
  <si>
    <t>Политика управления человеческим капиталом</t>
  </si>
  <si>
    <t>Политика в области цифровой трансформации</t>
  </si>
  <si>
    <t>Стратегический проект 2 "Трансляционные исследования в медицине и фармацевтике"</t>
  </si>
  <si>
    <t>Стратегический проект 1 "Биодизайн"</t>
  </si>
  <si>
    <t>Стратегический проект 3 «Сеть развития лучших практик в медицине, науке и образовании»</t>
  </si>
  <si>
    <t>Научно-исследовательская политика</t>
  </si>
  <si>
    <t>Политика в области инноваций и коммерциализации разработок</t>
  </si>
  <si>
    <t xml:space="preserve">Название проекта </t>
  </si>
  <si>
    <t>Позиция в команде проекта</t>
  </si>
  <si>
    <t>Выберите Стратегический проект / Политику</t>
  </si>
  <si>
    <r>
      <t xml:space="preserve">Паспорт проекта оформляется отдельно на каждый проект
</t>
    </r>
    <r>
      <rPr>
        <b/>
        <sz val="13.5"/>
        <color theme="1"/>
        <rFont val="Arial"/>
        <family val="2"/>
        <charset val="204"/>
      </rPr>
      <t>!NB_Ввод данных возможен только в редактируемых ячейках
       _Ячейки для заполнения маркированы желтым цветом
       _Ячейки содержат комментарии для заполнения и выпадающий список для выбора. 
      для этого необходимо выделить ячейку</t>
    </r>
    <r>
      <rPr>
        <sz val="13.5"/>
        <color theme="1"/>
        <rFont val="Arial"/>
        <family val="2"/>
        <charset val="204"/>
      </rPr>
      <t xml:space="preserve">
</t>
    </r>
    <r>
      <rPr>
        <b/>
        <sz val="13.5"/>
        <color theme="1"/>
        <rFont val="Arial"/>
        <family val="2"/>
        <charset val="204"/>
      </rPr>
      <t xml:space="preserve">Техническую оценку паспорта проекта на соотвествие следующим условиям 
осуществляет Управление программами развития и стратегическими проектами:
</t>
    </r>
    <r>
      <rPr>
        <sz val="13.5"/>
        <color theme="1"/>
        <rFont val="Arial"/>
        <family val="2"/>
        <charset val="204"/>
      </rPr>
      <t xml:space="preserve">
1. Все поля паспорта проекта заполнены корректно
2. Проект решает задачу / обязательства Программы развития Сеченовского Университета
3. В количественном значении указаны показатели достижения цели проекта:
- Целевые показатели Приоритет 
- Собственные показатели проекта
4. Указан тип стратегического мероприятия А-Т, в рамках которого реализуется проект
5. Результаты и требования к результатам проекта детализированы 
    качественные и количественные характеристики результатов определены
6. Контрольные точки определены и связаны с результатами и показателями проекта
7. Уникальный результат проекта сформулирован  в виде нового продукта, технологии, методики, решения (технология, РИД, ДПО, ЭВМ, ИТ-платформа, цифровой сервис и т.д)
</t>
    </r>
    <r>
      <rPr>
        <b/>
        <sz val="13.5"/>
        <color theme="1"/>
        <rFont val="Arial"/>
        <family val="2"/>
        <charset val="204"/>
      </rPr>
      <t>Паспорт проекта согласовывается подписями ответственных сторон</t>
    </r>
    <r>
      <rPr>
        <sz val="13.5"/>
        <color theme="1"/>
        <rFont val="Arial"/>
        <family val="2"/>
        <charset val="204"/>
      </rPr>
      <t xml:space="preserve"> 
</t>
    </r>
    <r>
      <rPr>
        <b/>
        <sz val="13.5"/>
        <color theme="1"/>
        <rFont val="Arial"/>
        <family val="2"/>
        <charset val="204"/>
      </rPr>
      <t xml:space="preserve">Необходимо указать данные по проекту в каждом листе паспорта проекта
Структура паспорта: </t>
    </r>
    <r>
      <rPr>
        <sz val="13.5"/>
        <color theme="1"/>
        <rFont val="Arial"/>
        <family val="2"/>
        <charset val="204"/>
      </rPr>
      <t xml:space="preserve">                                                                                  
Лист 1_Инструкции: информация о паспорте проекта, его содержании, назначении. Не требует заполнения
Лист 2 _Титул содержит название проекта (указать), шифр, сроки (указать), ФИО(подтянутся из Листа_Команда),подписи ответственных. Требуется заполнение
Лист 3_Команда содержит список ролей в проекте, ФИО ответственных, контакты. Требуется заполнение
Лист 4_Информация дает общую характеристику проекта. Требуется заполнение
Лист 5_Обзор включает описание целей и задач проекта, уникального результата, соответствия обязательствам Программе развития, показатели и их количественные метрики, эффекты от реализации проекта. Требуется заполнение
Лист 6_Смета плановых расходов содержит финансовый план проекта. Требуется заполнение
Лист 7_Целевые показатели Приоритет: таблица целевых показателей с указанием таргетов Программы развития 2023 г., их плановых значений по проекту, % достижения целевых показателей Программы развития 2023 г. Требуется заполнение
Лист8_Собственные показатели проекта: таблица собственных показателей эффективности проекта с указанием плановых значений по проекту. Требуется заполнение
Лист9_Контрольные точки: детализированный план-график контрольных точек с указанием перечня подтверждающих документов, необходимых для их закрытия. Требуется заполнение
Лист10_Документы содержит два раздела документов проекта: нормативные документы проекта, которые необходимо создать с целью достижения результатов проекта; необходимые нормативные документы проекта, имеющиеся в наличии. Требуется заполнение
Лист11_Внесение изменений включает в себя форму запроса на изменения паспорта проекта и инструкции по ее заполнению. Требуется заполнение
Лист12_Информотчет включает форму информационного отчета проекта. Требуется заполнение
Лист13_техл! содержит техническую информацию по оформлению паспорта. Не требует заполнения</t>
    </r>
  </si>
  <si>
    <t xml:space="preserve">Численность лиц, прошедших обучение по программам повышения квалификации = 
Численность лиц, прошедших обучение по программам профессиональной переподготовки = </t>
  </si>
  <si>
    <t>Приложение</t>
  </si>
  <si>
    <t>Политика в области коммуникаций</t>
  </si>
  <si>
    <t>Молодежная политика</t>
  </si>
  <si>
    <t>Финансовая модель</t>
  </si>
  <si>
    <t>Кампусная и инфраструктурная политика</t>
  </si>
  <si>
    <t>Интернационализация</t>
  </si>
  <si>
    <t>3 этап</t>
  </si>
  <si>
    <t>Менеджер проекта</t>
  </si>
  <si>
    <t>Премиальные выплаты 20% от годового фонда ежемесячных выплат</t>
  </si>
  <si>
    <t>Вспомогательный персонал</t>
  </si>
  <si>
    <t>Специалист</t>
  </si>
  <si>
    <t>Стажер-исследователь</t>
  </si>
  <si>
    <t>Эксперт</t>
  </si>
  <si>
    <t>Программист</t>
  </si>
  <si>
    <t>Исследователь (преподаватель)</t>
  </si>
  <si>
    <t>Ведущий специалист</t>
  </si>
  <si>
    <t>Ведущий программист</t>
  </si>
  <si>
    <t>Ведущий исследователь (преподаватель)</t>
  </si>
  <si>
    <t>Базовый размер заработной платы на целую штатную единицу руб.</t>
  </si>
  <si>
    <t>Роль в проекте</t>
  </si>
  <si>
    <t>Таблица 1 (размеры требуют согласования и утверждения)</t>
  </si>
  <si>
    <t>Итого:</t>
  </si>
  <si>
    <t>Команда проекта</t>
  </si>
  <si>
    <t>Ведущий исследователь/преподаватель</t>
  </si>
  <si>
    <t>АУП проекта</t>
  </si>
  <si>
    <t>Общий ФОТ проекта</t>
  </si>
  <si>
    <t>Начисления на ФОТ (30,2%)</t>
  </si>
  <si>
    <t>Заработная плата
(в  т.ч. НДФЛ )</t>
  </si>
  <si>
    <t>Фонд оплаты труда проекта 
(на календарный год в рублях)</t>
  </si>
  <si>
    <t>Основная</t>
  </si>
  <si>
    <t>Размер ежеквартальных выплат в зависимости от годового премиального фонда</t>
  </si>
  <si>
    <t>Размер среднемесячной заработной платы в месяц с учетом премиального фонда</t>
  </si>
  <si>
    <t>ФИО</t>
  </si>
  <si>
    <t>Обоснование 4</t>
  </si>
  <si>
    <t>К-т превышающий единицу 4</t>
  </si>
  <si>
    <t>Обоснование 3</t>
  </si>
  <si>
    <t>К-т превышающий единицу 3</t>
  </si>
  <si>
    <t>Обоснование 2</t>
  </si>
  <si>
    <t>К-т превышающий единицу 2</t>
  </si>
  <si>
    <t>Обоснование 1</t>
  </si>
  <si>
    <t>К-т превышающий единицу 1</t>
  </si>
  <si>
    <t>Справочная информация</t>
  </si>
  <si>
    <t>Общий ФОТ
(в т.ч. НДФЛ), руб.</t>
  </si>
  <si>
    <t>Годовой премиальный фонд</t>
  </si>
  <si>
    <t>Годовой фонд ежемесячных выплат, руб.</t>
  </si>
  <si>
    <t>Длительность участия в проекте
(месяцев)</t>
  </si>
  <si>
    <t>Размер установленной ежемесячной заработной платы, руб.
(с учетом к-та)</t>
  </si>
  <si>
    <t>Коэффициент интенсивности</t>
  </si>
  <si>
    <t>Базовый размер заработной платы, руб.
(таблица 1)</t>
  </si>
  <si>
    <t>Нагрузка вне проекта</t>
  </si>
  <si>
    <t>Нагрузка в проекте в месяц</t>
  </si>
  <si>
    <t>Задействованность в проекте</t>
  </si>
  <si>
    <t>Структурное подразделение</t>
  </si>
  <si>
    <t xml:space="preserve">Расчет фонда оплаты труда проектов (мероприятий) программы Приоритет 2030  </t>
  </si>
  <si>
    <t/>
  </si>
  <si>
    <t>Менеджер, аналитик и т.п.</t>
  </si>
  <si>
    <t xml:space="preserve">Приложения: </t>
  </si>
  <si>
    <t>Ректору ФГАОУ ВО Первый МГМУ
Им. И.М. Сеченова Минздрава России
(Сеченовский Университет)
академику РАН,
профессору П.В. Глыбочко</t>
  </si>
  <si>
    <t>Дата</t>
  </si>
  <si>
    <t xml:space="preserve">Прошу принять заявку для участия открытом конкурсе проектов на создание индустриальных лабораторий и/или выполнение совместных проектов с индустриальными партнерами в сфере МедТех (медицинские изделия), фармацевтики и ИТ-решений для медицины из средств Программы развития Сеченовского Университета. В случае победы в конкурсе подтверждаю готовность возглавить (Лабораторию ______/Проект) и осуществлять непосредственное руководство работой лаборатории. </t>
  </si>
  <si>
    <t>___________ ФИО</t>
  </si>
  <si>
    <t xml:space="preserve">1.1 Личные данные </t>
  </si>
  <si>
    <t xml:space="preserve">Фамилия, Имя, Отчество: </t>
  </si>
  <si>
    <t xml:space="preserve">Дата рождения: </t>
  </si>
  <si>
    <t xml:space="preserve">Гражданство (указать все): </t>
  </si>
  <si>
    <t>ID Scopus _____________________</t>
  </si>
  <si>
    <t xml:space="preserve">1.2 Образование </t>
  </si>
  <si>
    <t xml:space="preserve">Наименование ВУЗа и год окончания обучения: </t>
  </si>
  <si>
    <t xml:space="preserve">Ученая степень, место и год защиты: </t>
  </si>
  <si>
    <t xml:space="preserve">Ученое звание: </t>
  </si>
  <si>
    <t xml:space="preserve">1.3 Основное место работы </t>
  </si>
  <si>
    <t xml:space="preserve">Полное наименование организации: </t>
  </si>
  <si>
    <t xml:space="preserve">Должность: </t>
  </si>
  <si>
    <t xml:space="preserve">1.4 Контактные данные </t>
  </si>
  <si>
    <t xml:space="preserve">Почтовый адрес: </t>
  </si>
  <si>
    <t xml:space="preserve">Электронный адрес: </t>
  </si>
  <si>
    <t xml:space="preserve">Телефон: </t>
  </si>
  <si>
    <t xml:space="preserve">1.5 Область научных интересов (ключевые слова) </t>
  </si>
  <si>
    <t>1.6 Результаты интеллектуальной деятельности (патенты, базы данных, программы ЭВМ)</t>
  </si>
  <si>
    <t xml:space="preserve">Приложение 1· Опыт управления. </t>
  </si>
  <si>
    <t>1. Опыт Руководителя по управлению индустриальными лабораториями и проектами.</t>
  </si>
  <si>
    <t>1.1 Опыт по созданию и руководству лабораториями</t>
  </si>
  <si>
    <t>Название лаборатории</t>
  </si>
  <si>
    <t>Годы создания и руководства лабораторией</t>
  </si>
  <si>
    <t>Общий бюджет грантов и контрактов по годам</t>
  </si>
  <si>
    <t>Ссылка па сайт лаборатории</t>
  </si>
  <si>
    <t>l.2 Проекты, реализованные под руководством Руководителя проекта за 2020-2022 гг.:</t>
  </si>
  <si>
    <t>Наименование проекта</t>
  </si>
  <si>
    <t>Наименование организации и подразделения, где выполнялся проект</t>
  </si>
  <si>
    <t>Годы выполнения проекта</t>
  </si>
  <si>
    <t>Суммарный бюджет проекта</t>
  </si>
  <si>
    <t>Наименование организации</t>
  </si>
  <si>
    <t>Сопроводительное письмо</t>
  </si>
  <si>
    <t>Форма №2. Заявка на конкурс</t>
  </si>
  <si>
    <r>
      <t>Форма №3. Анкета участника конкурса</t>
    </r>
    <r>
      <rPr>
        <b/>
        <i/>
        <sz val="12"/>
        <color theme="1"/>
        <rFont val="Times New Roman"/>
        <family val="1"/>
        <charset val="204"/>
      </rPr>
      <t xml:space="preserve">  </t>
    </r>
  </si>
  <si>
    <t>Форма №4. Паспорт проекта</t>
  </si>
  <si>
    <t>СП</t>
  </si>
  <si>
    <t>Задача</t>
  </si>
  <si>
    <t>Мероприятие</t>
  </si>
  <si>
    <t>Трансляционные исследования в медицине и фармацевтике</t>
  </si>
  <si>
    <t>ХY наименование</t>
  </si>
  <si>
    <t>ХYZ наименование</t>
  </si>
  <si>
    <t>Заявка на конкурс</t>
  </si>
  <si>
    <t>Цели проекта</t>
  </si>
  <si>
    <t>Основной эффект от реализации</t>
  </si>
  <si>
    <t>Четко сформулировать цели проекта</t>
  </si>
  <si>
    <t xml:space="preserve">Указать, какой вклад проект оказывает на показатели, указанные в п. 7.1, 7.2 и Приложение Г. </t>
  </si>
  <si>
    <t>Указать количественные оценки проекта.</t>
  </si>
  <si>
    <t xml:space="preserve">Дайте краткое описание индустриальной лабораторий и/или совместного проекта с индустриальными партнерами, целесообразность реализации и соответствие целям и задачам Программы развития Сеченовского Университета. Перечислите эффекты и результаты, планируемые к достижению, в том числе измеримый научный и (или) социально-экономический эффект, приведите не менее 5 ключевых слов в области направления работы передовой лаборатории/проекта. </t>
  </si>
  <si>
    <r>
      <t>1.</t>
    </r>
    <r>
      <rPr>
        <b/>
        <sz val="7"/>
        <color rgb="FF222222"/>
        <rFont val="Times New Roman"/>
        <family val="1"/>
        <charset val="204"/>
      </rPr>
      <t xml:space="preserve">               </t>
    </r>
    <r>
      <rPr>
        <b/>
        <sz val="12"/>
        <color rgb="FF222222"/>
        <rFont val="Times New Roman"/>
        <family val="1"/>
        <charset val="204"/>
      </rPr>
      <t>Обзор Проекта (0,5 стр.)</t>
    </r>
  </si>
  <si>
    <t xml:space="preserve">Опишите актуальность создания лаборатории/ выполнения совместного проекта с индустриальным партнером, цель и задачи, планируемые характеристики продукта с обоснованием его рыночного потенциала. </t>
  </si>
  <si>
    <t>Опишите инвестиционную привлекательность проекта для Сеченовского Университета</t>
  </si>
  <si>
    <r>
      <t>2.</t>
    </r>
    <r>
      <rPr>
        <b/>
        <sz val="7"/>
        <color rgb="FF222222"/>
        <rFont val="Times New Roman"/>
        <family val="1"/>
        <charset val="204"/>
      </rPr>
      <t xml:space="preserve">               </t>
    </r>
    <r>
      <rPr>
        <b/>
        <sz val="12"/>
        <color rgb="FF000000"/>
        <rFont val="Times New Roman"/>
        <family val="1"/>
        <charset val="204"/>
      </rPr>
      <t>Актуальность исследования и анализ рынка (1-2 стр.)</t>
    </r>
  </si>
  <si>
    <r>
      <t>3.</t>
    </r>
    <r>
      <rPr>
        <b/>
        <sz val="7"/>
        <color rgb="FF222222"/>
        <rFont val="Times New Roman"/>
        <family val="1"/>
        <charset val="204"/>
      </rPr>
      <t xml:space="preserve">               </t>
    </r>
    <r>
      <rPr>
        <b/>
        <sz val="12"/>
        <color rgb="FF000000"/>
        <rFont val="Times New Roman"/>
        <family val="1"/>
        <charset val="204"/>
      </rPr>
      <t>Технико-экономическое обоснование проекта</t>
    </r>
  </si>
  <si>
    <t>4. Количественные показатели проекта</t>
  </si>
  <si>
    <t>№ п/п</t>
  </si>
  <si>
    <t>Наименование показателя</t>
  </si>
  <si>
    <t>Значение показателя</t>
  </si>
  <si>
    <t xml:space="preserve">Результаты интеллектуальной деятельности </t>
  </si>
  <si>
    <t>Привлечение молодых специалистов в НИОКР</t>
  </si>
  <si>
    <t>Продвижение результатов прикладных исследований индустриальной лаборатории/ проекта с индустриальными партнерами</t>
  </si>
  <si>
    <t>Организация и ежегодная реализация открытых семинаров с представлением ключевых результатов (их прикладной и социально-экономический эффект для практического здравоохранения) не реже одного раза в год.</t>
  </si>
  <si>
    <r>
      <t>Взаимодействие со СМИ (федеральными и зарубежными) в виде опубликованных статей, интервью, репортажей, комментариев экспертов университета в обзорах, блогах - не менее трёх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30303"/>
        <rFont val="Times New Roman"/>
        <family val="1"/>
        <charset val="204"/>
      </rPr>
      <t>выходов в год в СМИ)</t>
    </r>
  </si>
  <si>
    <t>Участие в публичных мероприятиях (выставки, форумы, сессии и т.п.)  с представлением достижений/опыта/научно- технологического задела Сеченовского университета - не менее 2 ежегодно.</t>
  </si>
  <si>
    <t>5.	Обоснование соответствия целям, задачам и результатам Программы развития Сеченовского Университета</t>
  </si>
  <si>
    <t>Укажите вклад проекта в достижение результатов Программы развития Сеченовского Университета, Стратегических проектов и политик университета. Перечислите основных бенефициаров проекта, какой эффект для внутренних и (или) внешних бенефециаров от реализации Проекта. Опишите роль обучающихся Университета в проекте. На какие показатели Программы развития Сеченовского Университета, указанных в Приложении Г, влияет деятельность Проекта</t>
  </si>
  <si>
    <t>6. Требования к административно-хозяйственным ресурсам (0,5 стр.)</t>
  </si>
  <si>
    <t>Сформулируйте требования (запросы) по помещениям и оборудованию, а также необходимость привлечения других подразделений Сеченовского университета.</t>
  </si>
  <si>
    <t>Приложите описание Индустриального партнера проекта с указанием значений ежегодной выручки за последние 5 лет (либо менее, в случае более молодого юридического лица), опыта создания и выведения на рынок продукции.</t>
  </si>
  <si>
    <r>
      <t>7.</t>
    </r>
    <r>
      <rPr>
        <b/>
        <sz val="7"/>
        <color rgb="FF222222"/>
        <rFont val="Times New Roman"/>
        <family val="1"/>
        <charset val="204"/>
      </rPr>
      <t xml:space="preserve">               </t>
    </r>
    <r>
      <rPr>
        <b/>
        <sz val="12"/>
        <color rgb="FF222222"/>
        <rFont val="Times New Roman"/>
        <family val="1"/>
        <charset val="204"/>
      </rPr>
      <t>Индустриальные партнеры (0,5 – 1 стр.)</t>
    </r>
  </si>
  <si>
    <t>8. Оценка бюджета проекта</t>
  </si>
  <si>
    <t>Укажите запрашиваемый бюджет исходя из источников финансирования проекта.</t>
  </si>
  <si>
    <t>Бюджет проекта, тыс. руб.</t>
  </si>
  <si>
    <t>Бюджет, тыс. руб.</t>
  </si>
  <si>
    <t>Всего</t>
  </si>
  <si>
    <t>Финансирование за счет средств Программы развития Сеченовского Университета</t>
  </si>
  <si>
    <t>Внешнее софинансирование</t>
  </si>
  <si>
    <t>Необходимо предоставить подробное описание планируемых расходов по проекту в виде текстового пояснения к таблице.</t>
  </si>
  <si>
    <t>Виды расходов</t>
  </si>
  <si>
    <t>Источник финансирования (Сеченовский университет/ индустриальный партнер</t>
  </si>
  <si>
    <t>Пояснение</t>
  </si>
  <si>
    <t>Зарплата сотрудников (с отчислениями)</t>
  </si>
  <si>
    <t>XX чел.*XXX руб. в мес.*XX мес.= XXX всего выплата</t>
  </si>
  <si>
    <t>Оплата услуг внешних исполнителей (с отчислениями)</t>
  </si>
  <si>
    <t>Указать работы и количество внешних исполнителей</t>
  </si>
  <si>
    <t>Оплата услуг внешних организаций</t>
  </si>
  <si>
    <t>Указать работы</t>
  </si>
  <si>
    <t>Оборудование</t>
  </si>
  <si>
    <t>Требуемое оборудование</t>
  </si>
  <si>
    <t>Программное обеспечение</t>
  </si>
  <si>
    <t>Требуемое ПО</t>
  </si>
  <si>
    <t>Расходные материалы</t>
  </si>
  <si>
    <t>Требуемые материалы, комплектующие</t>
  </si>
  <si>
    <t xml:space="preserve">Командировочные </t>
  </si>
  <si>
    <t>Приблизительная сумма: указать количество чел, сроки, куда, визовый сбор (если есть)</t>
  </si>
  <si>
    <t>Аренда помещений и оборудования</t>
  </si>
  <si>
    <t>Указать для каких мерорпиятий</t>
  </si>
  <si>
    <t>Брендированная продукция</t>
  </si>
  <si>
    <t>Указать виды продукции</t>
  </si>
  <si>
    <t>Печатная продукция</t>
  </si>
  <si>
    <t>Указать какую</t>
  </si>
  <si>
    <t>Прочее</t>
  </si>
  <si>
    <t>Указать, какие другие расходы планируются (например, оплата публикаций в журналах с открытым доступом и тд)</t>
  </si>
  <si>
    <t>Отчет составляется согласно Методических указаний (Приложение В к настоящей документации).</t>
  </si>
  <si>
    <t>Сроки:</t>
  </si>
  <si>
    <t xml:space="preserve">01.09.2023 - промежуточный отчёт, </t>
  </si>
  <si>
    <t>01.12.2023 - предварительный отчёт по итогам текущего года,</t>
  </si>
  <si>
    <t>31.01.2023 - итоговый отчет по состоянию на 31.12.2023.</t>
  </si>
  <si>
    <t>9. Срок предоставления отчета о результатах проекта и контакты ответственного исполнителя.</t>
  </si>
  <si>
    <t>Разработка и ежегодная реализация образовательных модулей/курсов в рамках образовательных программ уровней: бакалавриат, специалитет, магистратура, аспирантура - не менее 3 ЗЕТ (не менее 108 академических часов) для обучающихся Сеченовского университета и внешних слушателей от сотрудников индустриальной лаборатории и/или реализация программ дополнительного образования.</t>
  </si>
  <si>
    <t>Функциональная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</si>
</sst>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₽&quot;_-;\-* #,##0.00\ &quot;₽&quot;_-;_-* &quot;-&quot;??\ &quot;₽&quot;_-;_-@_-"/>
    <numFmt numFmtId="164" formatCode="000000"/>
    <numFmt numFmtId="165" formatCode="#,##0.000"/>
    <numFmt numFmtId="166" formatCode="_-* #,##0.00&quot;р.&quot;_-;\-* #,##0.00&quot;р.&quot;_-;_-* &quot;-&quot;??&quot;р.&quot;_-;_-@_-"/>
  </numFmts>
  <fonts count="6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4"/>
      <color rgb="FFC00000"/>
      <name val="Arial"/>
      <family val="2"/>
      <charset val="204"/>
    </font>
    <font>
      <b/>
      <sz val="40"/>
      <name val="Arial"/>
      <family val="2"/>
      <charset val="204"/>
    </font>
    <font>
      <b/>
      <sz val="18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u/>
      <sz val="10"/>
      <color rgb="FF0000FF"/>
      <name val="Arial Cyr"/>
      <charset val="204"/>
    </font>
    <font>
      <sz val="11"/>
      <color rgb="FF00000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sz val="14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6"/>
      <name val="Arial"/>
      <family val="2"/>
      <charset val="204"/>
    </font>
    <font>
      <sz val="14"/>
      <color theme="1"/>
      <name val="Arial"/>
      <family val="2"/>
      <charset val="204"/>
    </font>
    <font>
      <sz val="11"/>
      <name val="Arial"/>
      <family val="2"/>
    </font>
    <font>
      <b/>
      <sz val="14"/>
      <color theme="1"/>
      <name val="Arial"/>
      <family val="2"/>
      <charset val="204"/>
    </font>
    <font>
      <i/>
      <sz val="14"/>
      <name val="Arial"/>
      <family val="2"/>
      <charset val="204"/>
    </font>
    <font>
      <i/>
      <sz val="14"/>
      <color rgb="FFC00000"/>
      <name val="Arial"/>
      <family val="2"/>
      <charset val="204"/>
    </font>
    <font>
      <sz val="11.5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u/>
      <sz val="14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i/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22"/>
      <name val="Arial"/>
      <family val="2"/>
      <charset val="204"/>
    </font>
    <font>
      <i/>
      <sz val="22"/>
      <name val="Arial"/>
      <family val="2"/>
      <charset val="204"/>
    </font>
    <font>
      <i/>
      <sz val="14"/>
      <name val="Arial"/>
      <family val="2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3.5"/>
      <color theme="1"/>
      <name val="Arial"/>
      <family val="2"/>
      <charset val="204"/>
    </font>
    <font>
      <b/>
      <sz val="13.5"/>
      <color theme="1"/>
      <name val="Arial"/>
      <family val="2"/>
      <charset val="204"/>
    </font>
    <font>
      <sz val="9"/>
      <color rgb="FF000000"/>
      <name val="Tahom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5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30303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30303"/>
      <name val="Times New Roman"/>
      <family val="1"/>
      <charset val="204"/>
    </font>
    <font>
      <b/>
      <sz val="12"/>
      <color rgb="FF22222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222222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7"/>
      <color rgb="FF22222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ahoma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DEEAF6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1" fillId="0" borderId="0" applyNumberFormat="0" applyFill="0" applyBorder="0" applyAlignment="0" applyProtection="0"/>
    <xf numFmtId="0" fontId="10" fillId="0" borderId="0"/>
    <xf numFmtId="0" fontId="12" fillId="0" borderId="0"/>
    <xf numFmtId="0" fontId="13" fillId="7" borderId="26">
      <alignment vertical="top" wrapText="1"/>
    </xf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44" fillId="0" borderId="0"/>
    <xf numFmtId="166" fontId="10" fillId="0" borderId="0" applyFont="0" applyFill="0" applyBorder="0" applyAlignment="0" applyProtection="0"/>
  </cellStyleXfs>
  <cellXfs count="49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5" fillId="0" borderId="0" xfId="0" applyFont="1"/>
    <xf numFmtId="0" fontId="0" fillId="0" borderId="0" xfId="0" applyAlignment="1">
      <alignment wrapText="1"/>
    </xf>
    <xf numFmtId="0" fontId="17" fillId="0" borderId="0" xfId="0" applyFont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21" fillId="0" borderId="4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14" fillId="8" borderId="4" xfId="0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5" fillId="5" borderId="0" xfId="0" applyFont="1" applyFill="1" applyAlignment="1">
      <alignment horizontal="center" vertical="center" wrapText="1"/>
    </xf>
    <xf numFmtId="0" fontId="31" fillId="0" borderId="27" xfId="0" applyFont="1" applyBorder="1" applyAlignment="1">
      <alignment vertical="center" wrapText="1"/>
    </xf>
    <xf numFmtId="0" fontId="30" fillId="0" borderId="25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64" fontId="18" fillId="8" borderId="0" xfId="0" applyNumberFormat="1" applyFont="1" applyFill="1" applyAlignment="1" applyProtection="1">
      <alignment horizontal="center" wrapText="1"/>
      <protection locked="0"/>
    </xf>
    <xf numFmtId="0" fontId="3" fillId="0" borderId="0" xfId="0" applyFont="1" applyAlignment="1">
      <alignment vertical="center" wrapText="1"/>
    </xf>
    <xf numFmtId="0" fontId="17" fillId="0" borderId="0" xfId="0" applyFont="1" applyAlignment="1">
      <alignment horizontal="right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horizontal="left" vertical="center" wrapText="1"/>
    </xf>
    <xf numFmtId="0" fontId="2" fillId="8" borderId="4" xfId="0" applyFont="1" applyFill="1" applyBorder="1" applyAlignment="1">
      <alignment horizontal="left" vertical="center" wrapText="1"/>
    </xf>
    <xf numFmtId="0" fontId="2" fillId="8" borderId="4" xfId="0" applyFont="1" applyFill="1" applyBorder="1" applyAlignment="1">
      <alignment vertical="center" wrapText="1"/>
    </xf>
    <xf numFmtId="0" fontId="3" fillId="8" borderId="12" xfId="0" applyFont="1" applyFill="1" applyBorder="1" applyAlignment="1">
      <alignment vertical="center"/>
    </xf>
    <xf numFmtId="0" fontId="3" fillId="8" borderId="4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7" fillId="9" borderId="0" xfId="0" applyFont="1" applyFill="1"/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left"/>
    </xf>
    <xf numFmtId="0" fontId="17" fillId="0" borderId="4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17" fillId="0" borderId="0" xfId="0" applyFont="1" applyAlignment="1">
      <alignment vertical="center"/>
    </xf>
    <xf numFmtId="49" fontId="34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8" borderId="0" xfId="0" applyFont="1" applyFill="1" applyAlignment="1">
      <alignment horizontal="center" vertical="center"/>
    </xf>
    <xf numFmtId="0" fontId="34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5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3" fillId="8" borderId="0" xfId="0" applyFont="1" applyFill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8" borderId="0" xfId="0" applyFont="1" applyFill="1" applyAlignment="1">
      <alignment vertical="center"/>
    </xf>
    <xf numFmtId="0" fontId="17" fillId="0" borderId="9" xfId="0" applyFont="1" applyBorder="1" applyAlignment="1">
      <alignment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wrapText="1"/>
    </xf>
    <xf numFmtId="0" fontId="19" fillId="0" borderId="0" xfId="0" applyFont="1"/>
    <xf numFmtId="0" fontId="14" fillId="0" borderId="4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 wrapText="1"/>
    </xf>
    <xf numFmtId="0" fontId="3" fillId="8" borderId="0" xfId="0" applyFont="1" applyFill="1" applyAlignment="1">
      <alignment vertical="center"/>
    </xf>
    <xf numFmtId="0" fontId="17" fillId="8" borderId="0" xfId="0" applyFont="1" applyFill="1"/>
    <xf numFmtId="0" fontId="2" fillId="8" borderId="8" xfId="0" applyFont="1" applyFill="1" applyBorder="1" applyAlignment="1">
      <alignment horizontal="left" vertical="center" wrapText="1"/>
    </xf>
    <xf numFmtId="0" fontId="3" fillId="8" borderId="0" xfId="0" applyFont="1" applyFill="1" applyAlignment="1">
      <alignment horizontal="left"/>
    </xf>
    <xf numFmtId="0" fontId="15" fillId="8" borderId="0" xfId="0" applyFont="1" applyFill="1"/>
    <xf numFmtId="0" fontId="2" fillId="8" borderId="0" xfId="0" applyFont="1" applyFill="1"/>
    <xf numFmtId="0" fontId="35" fillId="0" borderId="0" xfId="0" applyFont="1"/>
    <xf numFmtId="0" fontId="2" fillId="0" borderId="4" xfId="0" applyFont="1" applyBorder="1" applyAlignment="1">
      <alignment vertical="center" wrapText="1"/>
    </xf>
    <xf numFmtId="0" fontId="5" fillId="3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7" fillId="8" borderId="0" xfId="0" applyFont="1" applyFill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3" fillId="3" borderId="0" xfId="0" applyFont="1" applyFill="1" applyAlignment="1">
      <alignment vertical="center"/>
    </xf>
    <xf numFmtId="0" fontId="2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10" fontId="2" fillId="0" borderId="4" xfId="6" applyNumberFormat="1" applyFont="1" applyFill="1" applyBorder="1" applyAlignment="1" applyProtection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3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165" fontId="14" fillId="3" borderId="4" xfId="0" applyNumberFormat="1" applyFont="1" applyFill="1" applyBorder="1" applyAlignment="1">
      <alignment horizontal="center" vertical="center"/>
    </xf>
    <xf numFmtId="3" fontId="14" fillId="3" borderId="4" xfId="0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vertical="center" wrapText="1"/>
    </xf>
    <xf numFmtId="0" fontId="14" fillId="3" borderId="28" xfId="0" applyFont="1" applyFill="1" applyBorder="1" applyAlignment="1">
      <alignment vertical="center" wrapText="1"/>
    </xf>
    <xf numFmtId="4" fontId="14" fillId="3" borderId="4" xfId="0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left" vertical="center" wrapText="1"/>
    </xf>
    <xf numFmtId="44" fontId="2" fillId="10" borderId="8" xfId="5" applyFont="1" applyFill="1" applyBorder="1" applyAlignment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3" fontId="2" fillId="11" borderId="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0" fillId="0" borderId="4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6" fillId="0" borderId="0" xfId="0" applyFont="1"/>
    <xf numFmtId="0" fontId="1" fillId="8" borderId="0" xfId="0" applyFont="1" applyFill="1"/>
    <xf numFmtId="0" fontId="1" fillId="8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1" fillId="8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Protection="1">
      <protection locked="0"/>
    </xf>
    <xf numFmtId="0" fontId="0" fillId="0" borderId="0" xfId="0" applyAlignment="1">
      <alignment horizontal="center"/>
    </xf>
    <xf numFmtId="0" fontId="3" fillId="8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 applyProtection="1">
      <alignment horizontal="left" vertical="center" wrapText="1"/>
      <protection locked="0"/>
    </xf>
    <xf numFmtId="0" fontId="17" fillId="4" borderId="4" xfId="0" applyFont="1" applyFill="1" applyBorder="1" applyAlignment="1" applyProtection="1">
      <alignment horizontal="left" vertical="center" wrapText="1"/>
      <protection locked="0"/>
    </xf>
    <xf numFmtId="0" fontId="17" fillId="4" borderId="4" xfId="0" applyFont="1" applyFill="1" applyBorder="1" applyAlignment="1" applyProtection="1">
      <alignment vertical="center" wrapText="1"/>
      <protection locked="0"/>
    </xf>
    <xf numFmtId="0" fontId="2" fillId="4" borderId="7" xfId="0" applyFont="1" applyFill="1" applyBorder="1" applyAlignment="1" applyProtection="1">
      <alignment vertical="center" wrapText="1"/>
      <protection locked="0"/>
    </xf>
    <xf numFmtId="0" fontId="17" fillId="0" borderId="4" xfId="0" applyFont="1" applyBorder="1" applyAlignment="1">
      <alignment horizontal="left" vertical="center"/>
    </xf>
    <xf numFmtId="0" fontId="2" fillId="8" borderId="1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8" borderId="10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 applyProtection="1">
      <alignment vertical="center" wrapText="1"/>
      <protection locked="0"/>
    </xf>
    <xf numFmtId="0" fontId="19" fillId="4" borderId="4" xfId="0" applyFont="1" applyFill="1" applyBorder="1" applyAlignment="1" applyProtection="1">
      <alignment vertical="center" wrapText="1"/>
      <protection locked="0"/>
    </xf>
    <xf numFmtId="44" fontId="19" fillId="4" borderId="4" xfId="5" applyFont="1" applyFill="1" applyBorder="1" applyAlignment="1" applyProtection="1">
      <alignment vertical="center" wrapText="1"/>
      <protection locked="0"/>
    </xf>
    <xf numFmtId="49" fontId="17" fillId="4" borderId="4" xfId="0" applyNumberFormat="1" applyFont="1" applyFill="1" applyBorder="1" applyAlignment="1" applyProtection="1">
      <alignment vertical="center" wrapText="1"/>
      <protection locked="0"/>
    </xf>
    <xf numFmtId="0" fontId="33" fillId="4" borderId="4" xfId="0" applyFont="1" applyFill="1" applyBorder="1" applyAlignment="1" applyProtection="1">
      <alignment vertical="center" wrapText="1"/>
      <protection locked="0"/>
    </xf>
    <xf numFmtId="49" fontId="17" fillId="4" borderId="7" xfId="0" applyNumberFormat="1" applyFont="1" applyFill="1" applyBorder="1" applyAlignment="1" applyProtection="1">
      <alignment vertical="center" wrapText="1"/>
      <protection locked="0"/>
    </xf>
    <xf numFmtId="0" fontId="17" fillId="4" borderId="7" xfId="0" applyFont="1" applyFill="1" applyBorder="1" applyAlignment="1" applyProtection="1">
      <alignment vertical="center" wrapText="1"/>
      <protection locked="0"/>
    </xf>
    <xf numFmtId="0" fontId="17" fillId="4" borderId="1" xfId="0" applyFont="1" applyFill="1" applyBorder="1" applyAlignment="1" applyProtection="1">
      <alignment vertical="center" wrapText="1"/>
      <protection locked="0"/>
    </xf>
    <xf numFmtId="0" fontId="33" fillId="4" borderId="2" xfId="0" applyFont="1" applyFill="1" applyBorder="1" applyAlignment="1" applyProtection="1">
      <alignment vertical="center" wrapText="1"/>
      <protection locked="0"/>
    </xf>
    <xf numFmtId="44" fontId="19" fillId="4" borderId="2" xfId="5" applyFont="1" applyFill="1" applyBorder="1" applyAlignment="1" applyProtection="1">
      <alignment vertical="center" wrapText="1"/>
      <protection locked="0"/>
    </xf>
    <xf numFmtId="0" fontId="17" fillId="4" borderId="4" xfId="0" applyFont="1" applyFill="1" applyBorder="1" applyAlignment="1" applyProtection="1">
      <alignment horizontal="center" vertical="center" wrapText="1"/>
      <protection locked="0"/>
    </xf>
    <xf numFmtId="49" fontId="2" fillId="4" borderId="19" xfId="0" applyNumberFormat="1" applyFont="1" applyFill="1" applyBorder="1" applyAlignment="1" applyProtection="1">
      <alignment horizontal="center" vertical="center"/>
      <protection locked="0"/>
    </xf>
    <xf numFmtId="0" fontId="2" fillId="12" borderId="9" xfId="0" applyFont="1" applyFill="1" applyBorder="1" applyAlignment="1" applyProtection="1">
      <alignment horizontal="center" vertical="center" wrapText="1"/>
      <protection locked="0"/>
    </xf>
    <xf numFmtId="14" fontId="2" fillId="12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12" borderId="15" xfId="0" applyNumberFormat="1" applyFont="1" applyFill="1" applyBorder="1" applyAlignment="1" applyProtection="1">
      <alignment horizontal="center" vertical="center"/>
      <protection locked="0"/>
    </xf>
    <xf numFmtId="0" fontId="2" fillId="12" borderId="4" xfId="0" applyFont="1" applyFill="1" applyBorder="1" applyAlignment="1" applyProtection="1">
      <alignment vertical="center" wrapText="1"/>
      <protection locked="0"/>
    </xf>
    <xf numFmtId="0" fontId="2" fillId="12" borderId="4" xfId="0" applyFont="1" applyFill="1" applyBorder="1" applyAlignment="1" applyProtection="1">
      <alignment horizontal="center" vertical="center" wrapText="1"/>
      <protection locked="0"/>
    </xf>
    <xf numFmtId="14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0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14" fontId="2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6" xfId="0" applyNumberFormat="1" applyFont="1" applyFill="1" applyBorder="1" applyAlignment="1" applyProtection="1">
      <alignment horizontal="center" vertical="center"/>
      <protection locked="0"/>
    </xf>
    <xf numFmtId="0" fontId="2" fillId="12" borderId="8" xfId="0" applyFont="1" applyFill="1" applyBorder="1" applyAlignment="1" applyProtection="1">
      <alignment vertical="center" wrapText="1"/>
      <protection locked="0"/>
    </xf>
    <xf numFmtId="0" fontId="2" fillId="12" borderId="8" xfId="0" applyFont="1" applyFill="1" applyBorder="1" applyAlignment="1" applyProtection="1">
      <alignment horizontal="center" vertical="center" wrapText="1"/>
      <protection locked="0"/>
    </xf>
    <xf numFmtId="49" fontId="2" fillId="4" borderId="4" xfId="0" applyNumberFormat="1" applyFont="1" applyFill="1" applyBorder="1" applyAlignment="1" applyProtection="1">
      <alignment horizontal="center" vertical="center"/>
      <protection locked="0"/>
    </xf>
    <xf numFmtId="14" fontId="2" fillId="1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12" borderId="4" xfId="0" applyNumberFormat="1" applyFont="1" applyFill="1" applyBorder="1" applyAlignment="1" applyProtection="1">
      <alignment horizontal="center" vertical="center"/>
      <protection locked="0"/>
    </xf>
    <xf numFmtId="0" fontId="2" fillId="12" borderId="9" xfId="0" applyFont="1" applyFill="1" applyBorder="1" applyAlignment="1" applyProtection="1">
      <alignment vertical="center" wrapText="1"/>
      <protection locked="0"/>
    </xf>
    <xf numFmtId="49" fontId="2" fillId="4" borderId="11" xfId="0" applyNumberFormat="1" applyFont="1" applyFill="1" applyBorder="1" applyAlignment="1" applyProtection="1">
      <alignment horizontal="center" vertical="center"/>
      <protection locked="0"/>
    </xf>
    <xf numFmtId="49" fontId="2" fillId="12" borderId="0" xfId="0" applyNumberFormat="1" applyFont="1" applyFill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left" vertical="center" wrapText="1"/>
      <protection locked="0"/>
    </xf>
    <xf numFmtId="0" fontId="2" fillId="4" borderId="0" xfId="0" applyFont="1" applyFill="1" applyAlignment="1" applyProtection="1">
      <alignment horizontal="left" vertical="center" wrapText="1"/>
      <protection locked="0"/>
    </xf>
    <xf numFmtId="14" fontId="2" fillId="4" borderId="0" xfId="0" applyNumberFormat="1" applyFont="1" applyFill="1" applyAlignment="1" applyProtection="1">
      <alignment horizontal="center" vertical="center" wrapText="1"/>
      <protection locked="0"/>
    </xf>
    <xf numFmtId="0" fontId="2" fillId="12" borderId="4" xfId="0" applyFont="1" applyFill="1" applyBorder="1" applyAlignment="1" applyProtection="1">
      <alignment horizontal="left" vertical="center" wrapText="1"/>
      <protection locked="0"/>
    </xf>
    <xf numFmtId="0" fontId="2" fillId="4" borderId="4" xfId="0" applyFont="1" applyFill="1" applyBorder="1" applyAlignment="1" applyProtection="1">
      <alignment horizontal="left" vertical="center"/>
      <protection locked="0"/>
    </xf>
    <xf numFmtId="0" fontId="2" fillId="4" borderId="4" xfId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26" fillId="0" borderId="0" xfId="3" applyFont="1"/>
    <xf numFmtId="0" fontId="26" fillId="0" borderId="0" xfId="3" applyFont="1" applyAlignment="1">
      <alignment vertical="center" wrapText="1"/>
    </xf>
    <xf numFmtId="0" fontId="26" fillId="0" borderId="0" xfId="3" applyFont="1" applyAlignment="1">
      <alignment horizontal="center" vertical="center" wrapText="1"/>
    </xf>
    <xf numFmtId="0" fontId="23" fillId="0" borderId="0" xfId="3" applyFont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8" borderId="5" xfId="0" applyFont="1" applyFill="1" applyBorder="1" applyAlignment="1">
      <alignment vertical="center"/>
    </xf>
    <xf numFmtId="0" fontId="23" fillId="0" borderId="2" xfId="3" applyFont="1" applyBorder="1" applyAlignment="1">
      <alignment horizontal="center" wrapText="1"/>
    </xf>
    <xf numFmtId="0" fontId="4" fillId="0" borderId="4" xfId="0" applyFont="1" applyBorder="1" applyAlignment="1">
      <alignment vertical="center"/>
    </xf>
    <xf numFmtId="0" fontId="23" fillId="0" borderId="9" xfId="3" applyFont="1" applyBorder="1" applyAlignment="1">
      <alignment horizontal="left" wrapText="1"/>
    </xf>
    <xf numFmtId="0" fontId="26" fillId="0" borderId="0" xfId="3" applyFont="1" applyAlignment="1">
      <alignment wrapText="1"/>
    </xf>
    <xf numFmtId="0" fontId="23" fillId="0" borderId="9" xfId="3" applyFont="1" applyBorder="1" applyAlignment="1">
      <alignment horizontal="left" vertical="center" wrapText="1"/>
    </xf>
    <xf numFmtId="0" fontId="4" fillId="0" borderId="9" xfId="3" applyFont="1" applyBorder="1" applyAlignment="1">
      <alignment horizontal="left" vertical="center" wrapText="1"/>
    </xf>
    <xf numFmtId="0" fontId="23" fillId="0" borderId="11" xfId="3" applyFont="1" applyBorder="1" applyAlignment="1">
      <alignment horizontal="center" vertical="center" wrapText="1"/>
    </xf>
    <xf numFmtId="0" fontId="4" fillId="0" borderId="14" xfId="3" applyFont="1" applyBorder="1" applyAlignment="1">
      <alignment horizontal="left" wrapText="1"/>
    </xf>
    <xf numFmtId="14" fontId="26" fillId="0" borderId="4" xfId="3" applyNumberFormat="1" applyFont="1" applyBorder="1" applyAlignment="1">
      <alignment horizontal="center" vertical="center"/>
    </xf>
    <xf numFmtId="0" fontId="23" fillId="0" borderId="14" xfId="3" applyFont="1" applyBorder="1" applyAlignment="1">
      <alignment horizontal="left" wrapText="1"/>
    </xf>
    <xf numFmtId="0" fontId="26" fillId="0" borderId="14" xfId="3" applyFont="1" applyBorder="1" applyAlignment="1">
      <alignment wrapText="1"/>
    </xf>
    <xf numFmtId="0" fontId="26" fillId="0" borderId="21" xfId="3" applyFont="1" applyBorder="1"/>
    <xf numFmtId="0" fontId="23" fillId="6" borderId="20" xfId="3" applyFont="1" applyFill="1" applyBorder="1" applyAlignment="1">
      <alignment horizontal="center" vertical="center" wrapText="1"/>
    </xf>
    <xf numFmtId="0" fontId="23" fillId="6" borderId="4" xfId="3" applyFont="1" applyFill="1" applyBorder="1" applyAlignment="1">
      <alignment horizontal="center" vertical="center"/>
    </xf>
    <xf numFmtId="0" fontId="23" fillId="6" borderId="22" xfId="3" applyFont="1" applyFill="1" applyBorder="1" applyAlignment="1">
      <alignment horizontal="center" vertical="center" wrapText="1"/>
    </xf>
    <xf numFmtId="0" fontId="4" fillId="0" borderId="14" xfId="3" applyFont="1" applyBorder="1" applyAlignment="1">
      <alignment horizontal="left" vertical="top" wrapText="1"/>
    </xf>
    <xf numFmtId="0" fontId="23" fillId="0" borderId="14" xfId="3" applyFont="1" applyBorder="1" applyAlignment="1">
      <alignment vertical="top" wrapText="1"/>
    </xf>
    <xf numFmtId="0" fontId="23" fillId="0" borderId="14" xfId="3" applyFont="1" applyBorder="1" applyAlignment="1">
      <alignment wrapText="1"/>
    </xf>
    <xf numFmtId="0" fontId="23" fillId="0" borderId="14" xfId="3" applyFont="1" applyBorder="1" applyAlignment="1">
      <alignment vertical="center" wrapText="1"/>
    </xf>
    <xf numFmtId="0" fontId="26" fillId="0" borderId="14" xfId="3" applyFont="1" applyBorder="1" applyAlignment="1">
      <alignment vertical="top" wrapText="1"/>
    </xf>
    <xf numFmtId="0" fontId="5" fillId="0" borderId="14" xfId="3" applyFont="1" applyBorder="1" applyAlignment="1">
      <alignment vertical="top" wrapText="1"/>
    </xf>
    <xf numFmtId="0" fontId="4" fillId="0" borderId="14" xfId="3" applyFont="1" applyBorder="1" applyAlignment="1">
      <alignment vertical="center" wrapText="1"/>
    </xf>
    <xf numFmtId="0" fontId="23" fillId="0" borderId="4" xfId="3" applyFont="1" applyBorder="1" applyAlignment="1">
      <alignment horizontal="center" vertical="center" wrapText="1"/>
    </xf>
    <xf numFmtId="0" fontId="23" fillId="0" borderId="22" xfId="3" applyFont="1" applyBorder="1" applyAlignment="1">
      <alignment horizontal="center" vertical="center" wrapText="1"/>
    </xf>
    <xf numFmtId="0" fontId="26" fillId="0" borderId="21" xfId="3" applyFont="1" applyBorder="1" applyAlignment="1">
      <alignment wrapText="1"/>
    </xf>
    <xf numFmtId="0" fontId="26" fillId="0" borderId="0" xfId="3" applyFont="1" applyAlignment="1">
      <alignment horizontal="left"/>
    </xf>
    <xf numFmtId="0" fontId="26" fillId="0" borderId="0" xfId="3" applyFont="1" applyAlignment="1">
      <alignment horizontal="center"/>
    </xf>
    <xf numFmtId="0" fontId="26" fillId="12" borderId="20" xfId="3" applyFont="1" applyFill="1" applyBorder="1" applyAlignment="1" applyProtection="1">
      <alignment wrapText="1"/>
      <protection locked="0"/>
    </xf>
    <xf numFmtId="0" fontId="26" fillId="12" borderId="4" xfId="3" applyFont="1" applyFill="1" applyBorder="1" applyProtection="1">
      <protection locked="0"/>
    </xf>
    <xf numFmtId="0" fontId="26" fillId="12" borderId="22" xfId="3" applyFont="1" applyFill="1" applyBorder="1" applyProtection="1">
      <protection locked="0"/>
    </xf>
    <xf numFmtId="0" fontId="26" fillId="12" borderId="4" xfId="3" applyFont="1" applyFill="1" applyBorder="1" applyAlignment="1" applyProtection="1">
      <alignment wrapText="1"/>
      <protection locked="0"/>
    </xf>
    <xf numFmtId="0" fontId="26" fillId="4" borderId="0" xfId="3" applyFont="1" applyFill="1" applyAlignment="1" applyProtection="1">
      <alignment horizontal="center"/>
      <protection locked="0"/>
    </xf>
    <xf numFmtId="0" fontId="26" fillId="4" borderId="21" xfId="3" applyFont="1" applyFill="1" applyBorder="1" applyAlignment="1" applyProtection="1">
      <alignment horizontal="center"/>
      <protection locked="0"/>
    </xf>
    <xf numFmtId="0" fontId="26" fillId="4" borderId="0" xfId="3" applyFont="1" applyFill="1" applyProtection="1">
      <protection locked="0"/>
    </xf>
    <xf numFmtId="0" fontId="26" fillId="4" borderId="21" xfId="3" applyFont="1" applyFill="1" applyBorder="1" applyProtection="1">
      <protection locked="0"/>
    </xf>
    <xf numFmtId="0" fontId="26" fillId="4" borderId="4" xfId="3" applyFont="1" applyFill="1" applyBorder="1" applyAlignment="1" applyProtection="1">
      <alignment horizontal="center"/>
      <protection locked="0"/>
    </xf>
    <xf numFmtId="0" fontId="26" fillId="4" borderId="22" xfId="3" applyFont="1" applyFill="1" applyBorder="1" applyAlignment="1" applyProtection="1">
      <alignment horizontal="center"/>
      <protection locked="0"/>
    </xf>
    <xf numFmtId="0" fontId="26" fillId="4" borderId="4" xfId="3" applyFont="1" applyFill="1" applyBorder="1" applyProtection="1">
      <protection locked="0"/>
    </xf>
    <xf numFmtId="0" fontId="26" fillId="4" borderId="22" xfId="3" applyFont="1" applyFill="1" applyBorder="1" applyProtection="1">
      <protection locked="0"/>
    </xf>
    <xf numFmtId="0" fontId="19" fillId="0" borderId="0" xfId="0" applyFont="1" applyAlignment="1">
      <alignment horizontal="center" vertical="center" wrapText="1"/>
    </xf>
    <xf numFmtId="0" fontId="0" fillId="0" borderId="0" xfId="0" applyProtection="1">
      <protection locked="0"/>
    </xf>
    <xf numFmtId="0" fontId="3" fillId="12" borderId="4" xfId="0" applyFont="1" applyFill="1" applyBorder="1" applyAlignment="1" applyProtection="1">
      <alignment vertical="center" wrapText="1"/>
      <protection locked="0"/>
    </xf>
    <xf numFmtId="0" fontId="19" fillId="4" borderId="0" xfId="0" applyFont="1" applyFill="1" applyProtection="1">
      <protection locked="0"/>
    </xf>
    <xf numFmtId="0" fontId="3" fillId="4" borderId="14" xfId="0" applyFont="1" applyFill="1" applyBorder="1" applyAlignment="1" applyProtection="1">
      <alignment horizontal="left" vertical="center" wrapText="1"/>
      <protection locked="0"/>
    </xf>
    <xf numFmtId="14" fontId="3" fillId="4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7"/>
    <xf numFmtId="0" fontId="1" fillId="13" borderId="0" xfId="7" applyFill="1"/>
    <xf numFmtId="0" fontId="45" fillId="0" borderId="0" xfId="7" applyFont="1"/>
    <xf numFmtId="4" fontId="45" fillId="0" borderId="4" xfId="7" applyNumberFormat="1" applyFont="1" applyBorder="1"/>
    <xf numFmtId="0" fontId="45" fillId="0" borderId="4" xfId="7" applyFont="1" applyBorder="1" applyAlignment="1">
      <alignment horizontal="center" vertical="center"/>
    </xf>
    <xf numFmtId="4" fontId="1" fillId="0" borderId="4" xfId="7" applyNumberFormat="1" applyBorder="1" applyAlignment="1">
      <alignment vertical="center"/>
    </xf>
    <xf numFmtId="4" fontId="1" fillId="0" borderId="4" xfId="7" applyNumberFormat="1" applyBorder="1" applyAlignment="1" applyProtection="1">
      <alignment vertical="center"/>
      <protection locked="0"/>
    </xf>
    <xf numFmtId="0" fontId="1" fillId="0" borderId="4" xfId="7" applyBorder="1" applyProtection="1">
      <protection hidden="1"/>
    </xf>
    <xf numFmtId="4" fontId="1" fillId="0" borderId="4" xfId="7" applyNumberFormat="1" applyBorder="1" applyAlignment="1" applyProtection="1">
      <alignment vertical="center"/>
      <protection hidden="1"/>
    </xf>
    <xf numFmtId="0" fontId="1" fillId="0" borderId="4" xfId="7" applyBorder="1" applyAlignment="1" applyProtection="1">
      <alignment horizontal="center" vertical="center"/>
      <protection locked="0"/>
    </xf>
    <xf numFmtId="0" fontId="1" fillId="0" borderId="4" xfId="7" applyBorder="1" applyAlignment="1" applyProtection="1">
      <alignment horizontal="left" vertical="center" indent="2"/>
      <protection locked="0"/>
    </xf>
    <xf numFmtId="2" fontId="1" fillId="0" borderId="0" xfId="7" applyNumberFormat="1"/>
    <xf numFmtId="4" fontId="1" fillId="0" borderId="4" xfId="7" applyNumberFormat="1" applyBorder="1" applyProtection="1">
      <protection hidden="1"/>
    </xf>
    <xf numFmtId="4" fontId="1" fillId="0" borderId="4" xfId="7" applyNumberFormat="1" applyBorder="1" applyAlignment="1" applyProtection="1">
      <alignment horizontal="center" vertical="center"/>
      <protection hidden="1"/>
    </xf>
    <xf numFmtId="0" fontId="1" fillId="8" borderId="0" xfId="7" applyFill="1"/>
    <xf numFmtId="0" fontId="1" fillId="4" borderId="4" xfId="7" applyFill="1" applyBorder="1" applyAlignment="1">
      <alignment horizontal="center" vertical="center"/>
    </xf>
    <xf numFmtId="0" fontId="1" fillId="15" borderId="4" xfId="7" applyFill="1" applyBorder="1" applyAlignment="1">
      <alignment horizontal="center" vertical="center"/>
    </xf>
    <xf numFmtId="0" fontId="1" fillId="0" borderId="4" xfId="7" applyBorder="1" applyAlignment="1">
      <alignment horizontal="center" vertical="center"/>
    </xf>
    <xf numFmtId="0" fontId="45" fillId="14" borderId="7" xfId="7" applyFont="1" applyFill="1" applyBorder="1" applyAlignment="1">
      <alignment horizontal="center" vertical="center"/>
    </xf>
    <xf numFmtId="0" fontId="45" fillId="14" borderId="9" xfId="7" applyFont="1" applyFill="1" applyBorder="1" applyAlignment="1">
      <alignment horizontal="center" vertical="center"/>
    </xf>
    <xf numFmtId="0" fontId="1" fillId="0" borderId="4" xfId="7" applyBorder="1" applyAlignment="1">
      <alignment horizontal="center" vertical="center" wrapText="1"/>
    </xf>
    <xf numFmtId="0" fontId="1" fillId="0" borderId="4" xfId="7" applyBorder="1" applyAlignment="1" applyProtection="1">
      <alignment horizontal="left" vertical="center"/>
      <protection locked="0"/>
    </xf>
    <xf numFmtId="0" fontId="1" fillId="0" borderId="4" xfId="7" applyBorder="1" applyProtection="1">
      <protection locked="0"/>
    </xf>
    <xf numFmtId="0" fontId="1" fillId="0" borderId="4" xfId="7" applyBorder="1" applyAlignment="1" applyProtection="1">
      <alignment horizontal="center" vertical="center" wrapText="1"/>
      <protection locked="0"/>
    </xf>
    <xf numFmtId="2" fontId="1" fillId="0" borderId="4" xfId="7" applyNumberFormat="1" applyBorder="1" applyAlignment="1" applyProtection="1">
      <alignment horizontal="center" vertical="center"/>
      <protection hidden="1"/>
    </xf>
    <xf numFmtId="4" fontId="1" fillId="0" borderId="4" xfId="7" applyNumberFormat="1" applyBorder="1" applyAlignment="1" applyProtection="1">
      <alignment horizontal="center" vertical="center"/>
      <protection locked="0"/>
    </xf>
    <xf numFmtId="0" fontId="1" fillId="0" borderId="4" xfId="7" applyBorder="1" applyAlignment="1" applyProtection="1">
      <alignment horizontal="left" vertical="center" wrapText="1"/>
      <protection locked="0"/>
    </xf>
    <xf numFmtId="0" fontId="1" fillId="8" borderId="4" xfId="7" applyFill="1" applyBorder="1" applyAlignment="1" applyProtection="1">
      <alignment horizontal="left" vertical="center" indent="2"/>
      <protection locked="0"/>
    </xf>
    <xf numFmtId="0" fontId="1" fillId="0" borderId="4" xfId="7" applyBorder="1" applyAlignment="1">
      <alignment horizontal="left" indent="1"/>
    </xf>
    <xf numFmtId="4" fontId="1" fillId="0" borderId="0" xfId="7" applyNumberFormat="1" applyAlignment="1">
      <alignment vertical="center"/>
    </xf>
    <xf numFmtId="4" fontId="45" fillId="0" borderId="0" xfId="7" applyNumberFormat="1" applyFont="1"/>
    <xf numFmtId="0" fontId="45" fillId="0" borderId="0" xfId="7" applyFont="1" applyAlignment="1">
      <alignment vertical="center"/>
    </xf>
    <xf numFmtId="0" fontId="45" fillId="14" borderId="9" xfId="0" applyFont="1" applyFill="1" applyBorder="1" applyAlignment="1">
      <alignment horizontal="center" vertical="center" wrapText="1"/>
    </xf>
    <xf numFmtId="0" fontId="1" fillId="0" borderId="4" xfId="0" applyFont="1" applyBorder="1"/>
    <xf numFmtId="4" fontId="0" fillId="13" borderId="4" xfId="0" applyNumberFormat="1" applyFill="1" applyBorder="1"/>
    <xf numFmtId="0" fontId="2" fillId="4" borderId="4" xfId="0" quotePrefix="1" applyFont="1" applyFill="1" applyBorder="1" applyProtection="1">
      <protection locked="0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29" fillId="0" borderId="0" xfId="0" applyFont="1" applyAlignment="1">
      <alignment horizontal="center"/>
    </xf>
    <xf numFmtId="0" fontId="0" fillId="0" borderId="0" xfId="0" applyAlignment="1">
      <alignment horizontal="justify" wrapText="1"/>
    </xf>
    <xf numFmtId="0" fontId="47" fillId="0" borderId="0" xfId="0" applyFont="1" applyAlignment="1">
      <alignment vertical="center" wrapText="1"/>
    </xf>
    <xf numFmtId="0" fontId="47" fillId="0" borderId="4" xfId="0" applyFont="1" applyBorder="1" applyAlignment="1">
      <alignment vertical="center" wrapText="1"/>
    </xf>
    <xf numFmtId="0" fontId="0" fillId="0" borderId="4" xfId="0" applyBorder="1"/>
    <xf numFmtId="0" fontId="48" fillId="0" borderId="0" xfId="0" applyFont="1" applyAlignment="1">
      <alignment horizontal="right" vertical="center" indent="1"/>
    </xf>
    <xf numFmtId="0" fontId="48" fillId="0" borderId="0" xfId="0" applyFont="1" applyAlignment="1">
      <alignment horizontal="left" vertical="center" indent="1"/>
    </xf>
    <xf numFmtId="0" fontId="50" fillId="0" borderId="0" xfId="0" applyFont="1" applyAlignment="1">
      <alignment vertical="center"/>
    </xf>
    <xf numFmtId="0" fontId="50" fillId="0" borderId="4" xfId="0" applyFont="1" applyBorder="1" applyAlignment="1">
      <alignment vertical="center" wrapText="1"/>
    </xf>
    <xf numFmtId="0" fontId="51" fillId="0" borderId="4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54" fillId="0" borderId="27" xfId="0" applyFont="1" applyBorder="1" applyAlignment="1">
      <alignment vertical="center" wrapText="1"/>
    </xf>
    <xf numFmtId="0" fontId="54" fillId="0" borderId="25" xfId="0" applyFont="1" applyBorder="1" applyAlignment="1">
      <alignment vertical="center" wrapText="1"/>
    </xf>
    <xf numFmtId="0" fontId="0" fillId="0" borderId="0" xfId="0" applyAlignment="1">
      <alignment horizontal="centerContinuous"/>
    </xf>
    <xf numFmtId="0" fontId="47" fillId="0" borderId="0" xfId="0" applyFont="1" applyAlignment="1">
      <alignment horizontal="centerContinuous"/>
    </xf>
    <xf numFmtId="0" fontId="52" fillId="0" borderId="0" xfId="0" applyFont="1" applyAlignment="1">
      <alignment horizontal="justify" vertical="center"/>
    </xf>
    <xf numFmtId="0" fontId="58" fillId="0" borderId="0" xfId="0" applyFont="1" applyAlignment="1">
      <alignment horizontal="justify" vertical="center"/>
    </xf>
    <xf numFmtId="0" fontId="47" fillId="0" borderId="25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left" vertical="center" wrapText="1"/>
    </xf>
    <xf numFmtId="0" fontId="47" fillId="0" borderId="25" xfId="0" applyFont="1" applyBorder="1" applyAlignment="1">
      <alignment horizontal="justify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justify" vertical="center" wrapText="1"/>
    </xf>
    <xf numFmtId="0" fontId="47" fillId="0" borderId="33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left" vertical="center" wrapText="1"/>
    </xf>
    <xf numFmtId="0" fontId="48" fillId="0" borderId="4" xfId="0" applyFont="1" applyBorder="1" applyAlignment="1">
      <alignment vertical="center" wrapText="1"/>
    </xf>
    <xf numFmtId="0" fontId="47" fillId="0" borderId="4" xfId="0" applyFont="1" applyBorder="1" applyAlignment="1">
      <alignment horizontal="center" vertical="center" wrapText="1"/>
    </xf>
    <xf numFmtId="0" fontId="47" fillId="0" borderId="4" xfId="0" applyFont="1" applyBorder="1" applyAlignment="1">
      <alignment horizontal="justify" vertical="center" wrapText="1"/>
    </xf>
    <xf numFmtId="0" fontId="47" fillId="0" borderId="0" xfId="0" applyFont="1"/>
    <xf numFmtId="0" fontId="29" fillId="0" borderId="0" xfId="0" applyFont="1"/>
    <xf numFmtId="0" fontId="56" fillId="0" borderId="0" xfId="0" applyFont="1"/>
    <xf numFmtId="0" fontId="55" fillId="0" borderId="32" xfId="0" applyFont="1" applyBorder="1" applyAlignment="1">
      <alignment horizontal="justify" vertical="center" wrapText="1"/>
    </xf>
    <xf numFmtId="0" fontId="55" fillId="0" borderId="33" xfId="0" applyFont="1" applyBorder="1" applyAlignment="1">
      <alignment horizontal="justify" vertical="center" wrapText="1"/>
    </xf>
    <xf numFmtId="0" fontId="55" fillId="0" borderId="27" xfId="0" applyFont="1" applyBorder="1" applyAlignment="1">
      <alignment vertical="center" wrapText="1"/>
    </xf>
    <xf numFmtId="0" fontId="55" fillId="0" borderId="25" xfId="0" applyFont="1" applyBorder="1" applyAlignment="1">
      <alignment horizontal="justify" vertical="center" wrapText="1"/>
    </xf>
    <xf numFmtId="0" fontId="55" fillId="0" borderId="27" xfId="0" applyFont="1" applyBorder="1" applyAlignment="1">
      <alignment horizontal="justify" vertical="center" wrapText="1"/>
    </xf>
    <xf numFmtId="0" fontId="47" fillId="0" borderId="32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53" fillId="0" borderId="27" xfId="0" applyFont="1" applyBorder="1" applyAlignment="1">
      <alignment vertical="center" wrapText="1"/>
    </xf>
    <xf numFmtId="0" fontId="53" fillId="0" borderId="25" xfId="0" applyFont="1" applyBorder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51" fillId="0" borderId="1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 wrapText="1"/>
    </xf>
    <xf numFmtId="0" fontId="48" fillId="0" borderId="0" xfId="0" applyFont="1" applyAlignment="1">
      <alignment horizontal="right" vertical="center"/>
    </xf>
    <xf numFmtId="0" fontId="48" fillId="0" borderId="26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right" vertical="center" wrapText="1"/>
    </xf>
    <xf numFmtId="0" fontId="47" fillId="0" borderId="0" xfId="0" applyFont="1" applyAlignment="1">
      <alignment horizontal="right" vertical="center"/>
    </xf>
    <xf numFmtId="0" fontId="29" fillId="0" borderId="0" xfId="0" applyFont="1" applyAlignment="1">
      <alignment horizontal="center"/>
    </xf>
    <xf numFmtId="0" fontId="47" fillId="0" borderId="0" xfId="0" applyFont="1" applyAlignment="1">
      <alignment horizontal="justify" wrapText="1"/>
    </xf>
    <xf numFmtId="0" fontId="52" fillId="0" borderId="0" xfId="0" applyFont="1" applyAlignment="1">
      <alignment horizontal="left" vertical="center"/>
    </xf>
    <xf numFmtId="0" fontId="54" fillId="0" borderId="26" xfId="0" applyFont="1" applyBorder="1" applyAlignment="1">
      <alignment vertical="center" wrapText="1"/>
    </xf>
    <xf numFmtId="0" fontId="54" fillId="0" borderId="31" xfId="0" applyFont="1" applyBorder="1" applyAlignment="1">
      <alignment vertical="center" wrapText="1"/>
    </xf>
    <xf numFmtId="0" fontId="54" fillId="0" borderId="27" xfId="0" applyFont="1" applyBorder="1" applyAlignment="1">
      <alignment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53" fillId="0" borderId="5" xfId="0" applyFont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0" fontId="29" fillId="0" borderId="0" xfId="0" applyFont="1" applyAlignment="1">
      <alignment horizontal="left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0" fontId="58" fillId="0" borderId="5" xfId="0" applyFont="1" applyBorder="1" applyAlignment="1">
      <alignment horizontal="center" vertical="center" wrapText="1"/>
    </xf>
    <xf numFmtId="0" fontId="58" fillId="0" borderId="2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wrapText="1"/>
    </xf>
    <xf numFmtId="0" fontId="53" fillId="0" borderId="5" xfId="0" applyFont="1" applyBorder="1" applyAlignment="1">
      <alignment horizontal="center" wrapText="1"/>
    </xf>
    <xf numFmtId="0" fontId="53" fillId="0" borderId="2" xfId="0" applyFont="1" applyBorder="1" applyAlignment="1">
      <alignment horizontal="center" wrapText="1"/>
    </xf>
    <xf numFmtId="0" fontId="54" fillId="0" borderId="4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top" wrapText="1"/>
    </xf>
    <xf numFmtId="0" fontId="16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8" borderId="0" xfId="0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6" fillId="0" borderId="0" xfId="0" applyFont="1" applyAlignment="1">
      <alignment horizontal="center"/>
    </xf>
    <xf numFmtId="0" fontId="37" fillId="4" borderId="0" xfId="0" applyFont="1" applyFill="1" applyAlignment="1" applyProtection="1">
      <alignment horizontal="center" vertical="center" wrapText="1"/>
      <protection locked="0" hidden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14" fontId="5" fillId="4" borderId="2" xfId="0" applyNumberFormat="1" applyFont="1" applyFill="1" applyBorder="1" applyAlignment="1" applyProtection="1">
      <alignment horizontal="center" vertical="center"/>
      <protection locked="0"/>
    </xf>
    <xf numFmtId="14" fontId="5" fillId="4" borderId="4" xfId="0" applyNumberFormat="1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32" fillId="0" borderId="0" xfId="0" applyFont="1" applyAlignment="1">
      <alignment horizontal="left" wrapText="1"/>
    </xf>
    <xf numFmtId="0" fontId="38" fillId="0" borderId="0" xfId="0" applyFont="1" applyAlignment="1">
      <alignment horizontal="left" wrapText="1"/>
    </xf>
    <xf numFmtId="0" fontId="46" fillId="0" borderId="0" xfId="7" applyFont="1" applyAlignment="1">
      <alignment horizontal="center" vertical="center"/>
    </xf>
    <xf numFmtId="0" fontId="45" fillId="14" borderId="7" xfId="7" applyFont="1" applyFill="1" applyBorder="1" applyAlignment="1">
      <alignment horizontal="center" vertical="center"/>
    </xf>
    <xf numFmtId="0" fontId="45" fillId="14" borderId="9" xfId="7" applyFont="1" applyFill="1" applyBorder="1" applyAlignment="1">
      <alignment horizontal="center" vertical="center"/>
    </xf>
    <xf numFmtId="0" fontId="45" fillId="14" borderId="7" xfId="7" applyFont="1" applyFill="1" applyBorder="1" applyAlignment="1">
      <alignment horizontal="center" vertical="center" wrapText="1"/>
    </xf>
    <xf numFmtId="0" fontId="45" fillId="14" borderId="9" xfId="7" applyFont="1" applyFill="1" applyBorder="1" applyAlignment="1">
      <alignment horizontal="center" vertical="center" wrapText="1"/>
    </xf>
    <xf numFmtId="0" fontId="45" fillId="0" borderId="1" xfId="7" applyFont="1" applyBorder="1" applyAlignment="1">
      <alignment horizontal="right" vertical="center" wrapText="1"/>
    </xf>
    <xf numFmtId="0" fontId="45" fillId="0" borderId="5" xfId="7" applyFont="1" applyBorder="1" applyAlignment="1">
      <alignment horizontal="right" vertical="center"/>
    </xf>
    <xf numFmtId="0" fontId="45" fillId="0" borderId="2" xfId="7" applyFont="1" applyBorder="1" applyAlignment="1">
      <alignment horizontal="right" vertical="center"/>
    </xf>
    <xf numFmtId="0" fontId="1" fillId="0" borderId="4" xfId="7" applyBorder="1" applyAlignment="1">
      <alignment horizontal="center"/>
    </xf>
    <xf numFmtId="0" fontId="45" fillId="0" borderId="1" xfId="7" applyFont="1" applyBorder="1" applyAlignment="1">
      <alignment horizontal="center" vertical="center"/>
    </xf>
    <xf numFmtId="0" fontId="45" fillId="0" borderId="2" xfId="7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3" fillId="8" borderId="1" xfId="0" applyFont="1" applyFill="1" applyBorder="1" applyAlignment="1">
      <alignment vertical="center" wrapText="1"/>
    </xf>
    <xf numFmtId="0" fontId="3" fillId="8" borderId="5" xfId="0" applyFont="1" applyFill="1" applyBorder="1" applyAlignment="1">
      <alignment vertical="center" wrapText="1"/>
    </xf>
    <xf numFmtId="0" fontId="3" fillId="8" borderId="2" xfId="0" applyFont="1" applyFill="1" applyBorder="1" applyAlignment="1">
      <alignment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3" fillId="4" borderId="17" xfId="0" applyFont="1" applyFill="1" applyBorder="1" applyAlignment="1" applyProtection="1">
      <alignment horizontal="left" vertical="center" wrapText="1"/>
      <protection locked="0"/>
    </xf>
    <xf numFmtId="0" fontId="3" fillId="4" borderId="18" xfId="0" applyFont="1" applyFill="1" applyBorder="1" applyAlignment="1" applyProtection="1">
      <alignment horizontal="left" vertical="center" wrapText="1"/>
      <protection locked="0"/>
    </xf>
    <xf numFmtId="0" fontId="3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8" borderId="3" xfId="0" applyFont="1" applyFill="1" applyBorder="1" applyAlignment="1">
      <alignment horizontal="left" vertical="center"/>
    </xf>
    <xf numFmtId="14" fontId="26" fillId="0" borderId="4" xfId="3" applyNumberFormat="1" applyFont="1" applyBorder="1" applyAlignment="1">
      <alignment horizontal="center" vertical="center"/>
    </xf>
    <xf numFmtId="0" fontId="26" fillId="0" borderId="22" xfId="3" applyFont="1" applyBorder="1" applyAlignment="1">
      <alignment horizontal="center" vertical="center"/>
    </xf>
    <xf numFmtId="0" fontId="26" fillId="3" borderId="0" xfId="3" applyFont="1" applyFill="1" applyAlignment="1">
      <alignment horizontal="center" vertical="center" wrapText="1"/>
    </xf>
    <xf numFmtId="0" fontId="23" fillId="0" borderId="0" xfId="3" applyFont="1" applyAlignment="1">
      <alignment horizontal="center" wrapText="1"/>
    </xf>
    <xf numFmtId="0" fontId="26" fillId="0" borderId="3" xfId="3" applyFont="1" applyBorder="1" applyAlignment="1">
      <alignment horizontal="center" vertical="center"/>
    </xf>
    <xf numFmtId="0" fontId="26" fillId="0" borderId="30" xfId="3" applyFont="1" applyBorder="1" applyAlignment="1">
      <alignment horizontal="center" vertical="center"/>
    </xf>
    <xf numFmtId="0" fontId="26" fillId="0" borderId="3" xfId="3" applyFont="1" applyBorder="1" applyAlignment="1">
      <alignment horizontal="center" vertical="center" wrapText="1"/>
    </xf>
    <xf numFmtId="0" fontId="26" fillId="0" borderId="30" xfId="3" applyFont="1" applyBorder="1" applyAlignment="1">
      <alignment horizontal="center" vertical="center" wrapText="1"/>
    </xf>
    <xf numFmtId="0" fontId="5" fillId="4" borderId="3" xfId="3" applyFont="1" applyFill="1" applyBorder="1" applyAlignment="1" applyProtection="1">
      <alignment horizontal="center" vertical="center" wrapText="1"/>
      <protection locked="0"/>
    </xf>
    <xf numFmtId="0" fontId="5" fillId="4" borderId="30" xfId="3" applyFont="1" applyFill="1" applyBorder="1" applyAlignment="1" applyProtection="1">
      <alignment horizontal="center" vertical="center" wrapText="1"/>
      <protection locked="0"/>
    </xf>
    <xf numFmtId="0" fontId="26" fillId="4" borderId="3" xfId="3" applyFont="1" applyFill="1" applyBorder="1" applyAlignment="1" applyProtection="1">
      <alignment horizontal="center" vertical="top" wrapText="1"/>
      <protection locked="0"/>
    </xf>
    <xf numFmtId="0" fontId="26" fillId="4" borderId="30" xfId="3" applyFont="1" applyFill="1" applyBorder="1" applyAlignment="1" applyProtection="1">
      <alignment horizontal="center" vertical="top" wrapText="1"/>
      <protection locked="0"/>
    </xf>
    <xf numFmtId="0" fontId="23" fillId="0" borderId="9" xfId="3" applyFont="1" applyBorder="1" applyAlignment="1">
      <alignment horizontal="center" vertical="center" wrapText="1"/>
    </xf>
    <xf numFmtId="0" fontId="23" fillId="0" borderId="29" xfId="3" applyFont="1" applyBorder="1" applyAlignment="1">
      <alignment horizontal="center" vertical="center" wrapText="1"/>
    </xf>
    <xf numFmtId="0" fontId="26" fillId="4" borderId="0" xfId="3" applyFont="1" applyFill="1" applyAlignment="1" applyProtection="1">
      <alignment horizontal="center"/>
      <protection locked="0"/>
    </xf>
    <xf numFmtId="0" fontId="26" fillId="4" borderId="21" xfId="3" applyFont="1" applyFill="1" applyBorder="1" applyAlignment="1" applyProtection="1">
      <alignment horizontal="center"/>
      <protection locked="0"/>
    </xf>
    <xf numFmtId="0" fontId="26" fillId="0" borderId="0" xfId="3" applyFont="1" applyAlignment="1">
      <alignment horizontal="center" vertical="center"/>
    </xf>
    <xf numFmtId="0" fontId="26" fillId="0" borderId="21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4" fillId="0" borderId="21" xfId="3" applyFont="1" applyBorder="1" applyAlignment="1">
      <alignment horizontal="center" vertical="center" wrapText="1"/>
    </xf>
    <xf numFmtId="0" fontId="4" fillId="4" borderId="0" xfId="3" applyFont="1" applyFill="1" applyAlignment="1" applyProtection="1">
      <alignment horizontal="center" vertical="center" wrapText="1"/>
      <protection locked="0"/>
    </xf>
    <xf numFmtId="0" fontId="4" fillId="4" borderId="21" xfId="3" applyFont="1" applyFill="1" applyBorder="1" applyAlignment="1" applyProtection="1">
      <alignment horizontal="center" vertical="center" wrapText="1"/>
      <protection locked="0"/>
    </xf>
    <xf numFmtId="0" fontId="26" fillId="0" borderId="0" xfId="3" applyFont="1" applyAlignment="1">
      <alignment horizontal="center"/>
    </xf>
    <xf numFmtId="0" fontId="26" fillId="0" borderId="21" xfId="3" applyFont="1" applyBorder="1" applyAlignment="1">
      <alignment horizontal="center"/>
    </xf>
    <xf numFmtId="0" fontId="26" fillId="4" borderId="0" xfId="3" applyFont="1" applyFill="1" applyAlignment="1" applyProtection="1">
      <alignment horizontal="center" wrapText="1"/>
      <protection locked="0"/>
    </xf>
    <xf numFmtId="0" fontId="26" fillId="4" borderId="21" xfId="3" applyFont="1" applyFill="1" applyBorder="1" applyAlignment="1" applyProtection="1">
      <alignment horizontal="center" wrapText="1"/>
      <protection locked="0"/>
    </xf>
    <xf numFmtId="0" fontId="26" fillId="0" borderId="14" xfId="3" applyFont="1" applyBorder="1" applyAlignment="1">
      <alignment horizontal="center" wrapText="1"/>
    </xf>
    <xf numFmtId="0" fontId="26" fillId="0" borderId="0" xfId="3" applyFont="1" applyAlignment="1">
      <alignment horizontal="center" wrapText="1"/>
    </xf>
    <xf numFmtId="0" fontId="26" fillId="0" borderId="21" xfId="3" applyFont="1" applyBorder="1" applyAlignment="1">
      <alignment horizontal="center" wrapText="1"/>
    </xf>
    <xf numFmtId="0" fontId="26" fillId="0" borderId="23" xfId="3" applyFont="1" applyBorder="1" applyAlignment="1">
      <alignment horizontal="center" wrapText="1"/>
    </xf>
    <xf numFmtId="0" fontId="26" fillId="0" borderId="24" xfId="3" applyFont="1" applyBorder="1" applyAlignment="1">
      <alignment horizontal="center" wrapText="1"/>
    </xf>
    <xf numFmtId="0" fontId="26" fillId="0" borderId="25" xfId="3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</cellXfs>
  <cellStyles count="10">
    <cellStyle name="Гиперссылка" xfId="1" builtinId="8"/>
    <cellStyle name="Денежный" xfId="5" builtinId="4"/>
    <cellStyle name="Денежный 2" xfId="9" xr:uid="{00000000-0005-0000-0000-000002000000}"/>
    <cellStyle name="Обычный" xfId="0" builtinId="0"/>
    <cellStyle name="Обычный 2" xfId="7" xr:uid="{00000000-0005-0000-0000-000004000000}"/>
    <cellStyle name="Обычный 2 5" xfId="2" xr:uid="{00000000-0005-0000-0000-000005000000}"/>
    <cellStyle name="Обычный 3" xfId="8" xr:uid="{00000000-0005-0000-0000-000006000000}"/>
    <cellStyle name="Обычный 4" xfId="3" xr:uid="{00000000-0005-0000-0000-000007000000}"/>
    <cellStyle name="Процентный" xfId="6" builtinId="5"/>
    <cellStyle name="Стиль 1" xfId="4" xr:uid="{00000000-0005-0000-0000-000009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209551</xdr:colOff>
      <xdr:row>1</xdr:row>
      <xdr:rowOff>47625</xdr:rowOff>
    </xdr:from>
    <xdr:to>
      <xdr:col>5</xdr:col>
      <xdr:colOff>215551</xdr:colOff>
      <xdr:row>8</xdr:row>
      <xdr:rowOff>130800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3410" t="27366" r="62480" b="49829"/>
        <a:stretch/>
      </xdr:blipFill>
      <xdr:spPr bwMode="auto">
        <a:xfrm>
          <a:off x="2495551" y="228600"/>
          <a:ext cx="1530000" cy="1350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391507</xdr:colOff>
      <xdr:row>29</xdr:row>
      <xdr:rowOff>13893</xdr:rowOff>
    </xdr:from>
    <xdr:to>
      <xdr:col>11</xdr:col>
      <xdr:colOff>634447</xdr:colOff>
      <xdr:row>107</xdr:row>
      <xdr:rowOff>42333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9068782" y="5690793"/>
          <a:ext cx="8062965" cy="139539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100" b="1"/>
            <a:t>Унификация подхода к формированию фондов оплаты труда проектов</a:t>
          </a:r>
          <a:r>
            <a:rPr lang="ru-RU" sz="1100" b="1" baseline="0"/>
            <a:t>, реализуемых в рамках программы Приоритет 2030.</a:t>
          </a:r>
        </a:p>
        <a:p>
          <a:pPr algn="ctr"/>
          <a:endParaRPr lang="ru-RU" sz="1100" b="1" baseline="0"/>
        </a:p>
        <a:p>
          <a:r>
            <a:rPr lang="ru-RU" sz="1100" baseline="0"/>
            <a:t>Единообразный подход позволит формировать ФОТы проектов программы, определять размеры заработной платы  и премиальных выплат участников команд  с учетом ролей,  базовых размеров заработной платы, вида задействованности, а также нагрузкой, интенсивностью и длительностью участия в проекте.</a:t>
          </a:r>
        </a:p>
        <a:p>
          <a:endParaRPr lang="ru-RU" sz="1100" baseline="0"/>
        </a:p>
        <a:p>
          <a:r>
            <a:rPr lang="ru-RU" sz="1100" baseline="0"/>
            <a:t>В таблицу вносятся лица состаящие в трудовых отношениях с Университетом (за исключением лиц, привлеченных на условиях договоров ГПХ)</a:t>
          </a:r>
        </a:p>
        <a:p>
          <a:endParaRPr lang="ru-RU" sz="1100" b="1"/>
        </a:p>
        <a:p>
          <a:r>
            <a:rPr lang="ru-RU" sz="1100" b="1"/>
            <a:t>Роль в проекте </a:t>
          </a:r>
          <a:r>
            <a:rPr lang="ru-RU" sz="1100"/>
            <a:t>- 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определяется набором функций, закрепленных за участником команды с целью распределения обязанностей между</a:t>
          </a:r>
          <a:r>
            <a:rPr lang="ru-RU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ее членами</a:t>
          </a:r>
          <a:r>
            <a:rPr lang="ru-R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ru-RU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Роль в проекте должна соответствовать Таблице 1 и может отличаться от должности, занимаемой в Университете. Для каждой роли устанавливается  базовый размер заработной платы, который служит расчетной величиной для определения размера ежемесячных и премиальных выплат. </a:t>
          </a:r>
          <a:r>
            <a:rPr lang="ru-RU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Указание роли с признаком "ведущий" означает наличие УСПЕШНОГО И ПОДТВЕРЖДЕННОГО ОПЫТА реализации аналогичных проектов, других компетенций и достижений в области проекта, бОльшую ответственность за ход реализации и результат.</a:t>
          </a:r>
          <a:endParaRPr lang="ru-RU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ru-RU" sz="1100" b="1">
            <a:solidFill>
              <a:sysClr val="windowText" lastClr="000000"/>
            </a:solidFill>
          </a:endParaRPr>
        </a:p>
        <a:p>
          <a:r>
            <a:rPr lang="ru-RU" sz="1100" b="1">
              <a:solidFill>
                <a:sysClr val="windowText" lastClr="000000"/>
              </a:solidFill>
            </a:rPr>
            <a:t>Должность и структурное подразделение</a:t>
          </a:r>
          <a:r>
            <a:rPr lang="ru-RU" sz="1100" b="1" baseline="0">
              <a:solidFill>
                <a:sysClr val="windowText" lastClr="000000"/>
              </a:solidFill>
            </a:rPr>
            <a:t> - </a:t>
          </a:r>
          <a:r>
            <a:rPr lang="ru-RU" sz="1100" b="0" baseline="0">
              <a:solidFill>
                <a:sysClr val="windowText" lastClr="000000"/>
              </a:solidFill>
            </a:rPr>
            <a:t>в данной графе указывается должность по основному месту работы или внешнему совместительству (за исключением случаев, когда результат проекта связан с должностью по внутреннему совместительству, в таком случае указывается должность по внутреннему совместительству). Структурное подразделение должно соответствовать штатному расписанию.</a:t>
          </a:r>
        </a:p>
        <a:p>
          <a:endParaRPr lang="ru-RU" sz="1100" b="1">
            <a:solidFill>
              <a:sysClr val="windowText" lastClr="000000"/>
            </a:solidFill>
          </a:endParaRPr>
        </a:p>
        <a:p>
          <a:r>
            <a:rPr lang="ru-RU" sz="1100" b="1">
              <a:solidFill>
                <a:sysClr val="windowText" lastClr="000000"/>
              </a:solidFill>
            </a:rPr>
            <a:t>Задействованность в проекте может</a:t>
          </a:r>
          <a:r>
            <a:rPr lang="ru-RU" sz="1100" b="1" baseline="0">
              <a:solidFill>
                <a:sysClr val="windowText" lastClr="000000"/>
              </a:solidFill>
            </a:rPr>
            <a:t> быть функциональной либо основной.</a:t>
          </a:r>
          <a:endParaRPr lang="ru-RU" sz="1100" b="1">
            <a:solidFill>
              <a:sysClr val="windowText" lastClr="000000"/>
            </a:solidFill>
          </a:endParaRPr>
        </a:p>
        <a:p>
          <a:pPr lvl="0"/>
          <a:r>
            <a:rPr lang="ru-RU" sz="1100" b="1" i="1">
              <a:solidFill>
                <a:sysClr val="windowText" lastClr="000000"/>
              </a:solidFill>
            </a:rPr>
            <a:t>   Функциональная</a:t>
          </a:r>
          <a:r>
            <a:rPr lang="ru-RU" sz="1100" b="0">
              <a:solidFill>
                <a:sysClr val="windowText" lastClr="000000"/>
              </a:solidFill>
            </a:rPr>
            <a:t> - в случае если проект не связан с трудовой функцией по занимаемой штатной единице.</a:t>
          </a:r>
          <a:r>
            <a:rPr lang="ru-RU" sz="1100" b="0" baseline="0">
              <a:solidFill>
                <a:sysClr val="windowText" lastClr="000000"/>
              </a:solidFill>
            </a:rPr>
            <a:t> </a:t>
          </a:r>
          <a:r>
            <a:rPr lang="ru-RU" sz="1100" b="0">
              <a:solidFill>
                <a:sysClr val="windowText" lastClr="000000"/>
              </a:solidFill>
            </a:rPr>
            <a:t>Функциональная (внеш. совм.) - если работник при этом является внешним совместителем.</a:t>
          </a:r>
        </a:p>
        <a:p>
          <a:r>
            <a:rPr lang="ru-RU" sz="1100" b="1" i="1">
              <a:solidFill>
                <a:sysClr val="windowText" lastClr="000000"/>
              </a:solidFill>
            </a:rPr>
            <a:t>   Основная</a:t>
          </a:r>
          <a:r>
            <a:rPr lang="ru-RU" sz="1100" b="0">
              <a:solidFill>
                <a:sysClr val="windowText" lastClr="000000"/>
              </a:solidFill>
            </a:rPr>
            <a:t> - в случае если штатная единица работника финансируется за счет средств программы (грант или софинансирование) и трудовая функция непосредственно связана с выполнением </a:t>
          </a:r>
          <a:r>
            <a:rPr lang="ru-RU" sz="1100" b="0" u="none">
              <a:solidFill>
                <a:sysClr val="windowText" lastClr="000000"/>
              </a:solidFill>
            </a:rPr>
            <a:t>проекта.</a:t>
          </a:r>
          <a:r>
            <a:rPr lang="ru-RU" sz="1100" b="0" u="none" baseline="0">
              <a:solidFill>
                <a:sysClr val="windowText" lastClr="000000"/>
              </a:solidFill>
            </a:rPr>
            <a:t> Основная (внутр. совм.) - если штатная должность по внутреннему совместительству финансируется за счет средств программы.</a:t>
          </a:r>
          <a:r>
            <a:rPr lang="ru-RU" sz="1100" b="0" u="none">
              <a:solidFill>
                <a:sysClr val="windowText" lastClr="000000"/>
              </a:solidFill>
            </a:rPr>
            <a:t>  Основная (внеш. совм.) - если работник при этом является внешним совместителем.</a:t>
          </a:r>
        </a:p>
        <a:p>
          <a:endParaRPr lang="ru-RU" sz="1100" b="0">
            <a:solidFill>
              <a:sysClr val="windowText" lastClr="000000"/>
            </a:solidFill>
          </a:endParaRPr>
        </a:p>
        <a:p>
          <a:r>
            <a:rPr lang="ru-RU" sz="1100" b="1">
              <a:solidFill>
                <a:sysClr val="windowText" lastClr="000000"/>
              </a:solidFill>
            </a:rPr>
            <a:t>Нагрузка в проекте в месяц / Нагрузка вне проекта - </a:t>
          </a:r>
          <a:r>
            <a:rPr lang="ru-RU" sz="1100" b="0">
              <a:solidFill>
                <a:sysClr val="windowText" lastClr="000000"/>
              </a:solidFill>
            </a:rPr>
            <a:t>нагрузка согласно виду задействованности в проекте</a:t>
          </a:r>
          <a:r>
            <a:rPr lang="ru-RU" sz="1100" b="0" baseline="0">
              <a:solidFill>
                <a:sysClr val="windowText" lastClr="000000"/>
              </a:solidFill>
            </a:rPr>
            <a:t>, приравниваемая к штатной нагрузке.</a:t>
          </a:r>
          <a:endParaRPr lang="ru-RU" sz="1100" b="0">
            <a:solidFill>
              <a:sysClr val="windowText" lastClr="000000"/>
            </a:solidFill>
          </a:endParaRPr>
        </a:p>
        <a:p>
          <a:r>
            <a:rPr lang="ru-RU" sz="1100" b="0">
              <a:solidFill>
                <a:sysClr val="windowText" lastClr="000000"/>
              </a:solidFill>
            </a:rPr>
            <a:t>В случае если задействованность</a:t>
          </a:r>
          <a:r>
            <a:rPr lang="ru-RU" sz="1100" b="0" baseline="0">
              <a:solidFill>
                <a:sysClr val="windowText" lastClr="000000"/>
              </a:solidFill>
            </a:rPr>
            <a:t> в проекте :</a:t>
          </a:r>
        </a:p>
        <a:p>
          <a:r>
            <a:rPr lang="ru-RU" sz="1100" b="0" i="1" baseline="0">
              <a:solidFill>
                <a:sysClr val="windowText" lastClr="000000"/>
              </a:solidFill>
            </a:rPr>
            <a:t>   - </a:t>
          </a:r>
          <a:r>
            <a:rPr lang="ru-RU" sz="1100" b="1" i="1" baseline="0">
              <a:solidFill>
                <a:sysClr val="windowText" lastClr="000000"/>
              </a:solidFill>
            </a:rPr>
            <a:t>о</a:t>
          </a:r>
          <a:r>
            <a:rPr lang="ru-RU" sz="1100" b="1" i="1">
              <a:solidFill>
                <a:sysClr val="windowText" lastClr="000000"/>
              </a:solidFill>
            </a:rPr>
            <a:t>сновная</a:t>
          </a:r>
          <a:r>
            <a:rPr lang="ru-RU" sz="1100" b="1" i="0">
              <a:solidFill>
                <a:sysClr val="windowText" lastClr="000000"/>
              </a:solidFill>
            </a:rPr>
            <a:t>:</a:t>
          </a:r>
          <a:r>
            <a:rPr lang="ru-RU" sz="1100" b="1" i="0" baseline="0">
              <a:solidFill>
                <a:sysClr val="windowText" lastClr="000000"/>
              </a:solidFill>
            </a:rPr>
            <a:t> </a:t>
          </a:r>
          <a:r>
            <a:rPr lang="ru-RU" sz="1100" b="0">
              <a:solidFill>
                <a:sysClr val="windowText" lastClr="000000"/>
              </a:solidFill>
            </a:rPr>
            <a:t>в соответствии с трудовым договором (не более </a:t>
          </a:r>
          <a:r>
            <a:rPr lang="ru-RU" sz="1100" b="1" u="sng">
              <a:solidFill>
                <a:sysClr val="windowText" lastClr="000000"/>
              </a:solidFill>
            </a:rPr>
            <a:t>1,0 шт.</a:t>
          </a:r>
          <a:r>
            <a:rPr lang="ru-RU" sz="1100" b="0">
              <a:solidFill>
                <a:sysClr val="windowText" lastClr="000000"/>
              </a:solidFill>
            </a:rPr>
            <a:t> единицы, при условии отсутствия нагрузки вне проекта);</a:t>
          </a:r>
        </a:p>
        <a:p>
          <a:r>
            <a:rPr lang="ru-RU" sz="1100" b="0" u="none">
              <a:solidFill>
                <a:sysClr val="windowText" lastClr="000000"/>
              </a:solidFill>
            </a:rPr>
            <a:t>   </a:t>
          </a:r>
          <a:r>
            <a:rPr lang="ru-RU" sz="1100" b="1" u="none">
              <a:solidFill>
                <a:sysClr val="windowText" lastClr="000000"/>
              </a:solidFill>
            </a:rPr>
            <a:t>- основная (внутр.</a:t>
          </a:r>
          <a:r>
            <a:rPr lang="ru-RU" sz="1100" b="1" u="none" baseline="0">
              <a:solidFill>
                <a:sysClr val="windowText" lastClr="000000"/>
              </a:solidFill>
            </a:rPr>
            <a:t> совм.): </a:t>
          </a:r>
          <a:r>
            <a:rPr lang="ru-RU" sz="1100" b="0" u="none" baseline="0">
              <a:solidFill>
                <a:sysClr val="windowText" lastClr="000000"/>
              </a:solidFill>
            </a:rPr>
            <a:t>в соответствии с трудовым договором о внутреннем совместительстве;</a:t>
          </a:r>
        </a:p>
        <a:p>
          <a:r>
            <a:rPr lang="ru-RU" sz="1100" b="0" u="none" baseline="0">
              <a:solidFill>
                <a:sysClr val="windowText" lastClr="000000"/>
              </a:solidFill>
            </a:rPr>
            <a:t>Общая нагрузка в проекте и вне проекта у основных работников не может быть выше 1,5 ставок.</a:t>
          </a:r>
        </a:p>
        <a:p>
          <a:endParaRPr lang="ru-RU" sz="1100" b="0" u="none">
            <a:solidFill>
              <a:sysClr val="windowText" lastClr="000000"/>
            </a:solidFill>
          </a:endParaRPr>
        </a:p>
        <a:p>
          <a:r>
            <a:rPr lang="ru-RU" sz="1100" b="0">
              <a:solidFill>
                <a:sysClr val="windowText" lastClr="000000"/>
              </a:solidFill>
            </a:rPr>
            <a:t>   - </a:t>
          </a:r>
          <a:r>
            <a:rPr lang="ru-RU" sz="1100" b="1" i="1">
              <a:solidFill>
                <a:sysClr val="windowText" lastClr="000000"/>
              </a:solidFill>
            </a:rPr>
            <a:t>основная (внеш. совм.)</a:t>
          </a:r>
          <a:r>
            <a:rPr lang="ru-RU" sz="1100" b="1">
              <a:solidFill>
                <a:sysClr val="windowText" lastClr="000000"/>
              </a:solidFill>
            </a:rPr>
            <a:t>: </a:t>
          </a:r>
          <a:r>
            <a:rPr lang="ru-RU" sz="1100" b="0">
              <a:solidFill>
                <a:sysClr val="windowText" lastClr="000000"/>
              </a:solidFill>
            </a:rPr>
            <a:t>в соответствии с трудовым договором (не более 0,5 шт. единицы, при условии отсутствия нагрузки вне проекта);</a:t>
          </a:r>
        </a:p>
        <a:p>
          <a:r>
            <a:rPr lang="ru-RU" sz="1100" b="0">
              <a:solidFill>
                <a:sysClr val="windowText" lastClr="000000"/>
              </a:solidFill>
            </a:rPr>
            <a:t>   - </a:t>
          </a:r>
          <a:r>
            <a:rPr lang="ru-RU" sz="1100" b="1">
              <a:solidFill>
                <a:sysClr val="windowText" lastClr="000000"/>
              </a:solidFill>
            </a:rPr>
            <a:t>функциональная:</a:t>
          </a:r>
          <a:r>
            <a:rPr lang="ru-RU" sz="1100" b="0">
              <a:solidFill>
                <a:sysClr val="windowText" lastClr="000000"/>
              </a:solidFill>
            </a:rPr>
            <a:t> предполагаемая нагрузка, не </a:t>
          </a:r>
          <a:r>
            <a:rPr lang="ru-RU" sz="1100" b="0" u="none">
              <a:solidFill>
                <a:sysClr val="windowText" lastClr="000000"/>
              </a:solidFill>
            </a:rPr>
            <a:t>более 0,5 шт. единицы, при условии задействованности вне проекта, не более 1 шт. единицы;</a:t>
          </a:r>
        </a:p>
        <a:p>
          <a:r>
            <a:rPr lang="ru-RU" sz="1100" b="0">
              <a:solidFill>
                <a:sysClr val="windowText" lastClr="000000"/>
              </a:solidFill>
            </a:rPr>
            <a:t>   - </a:t>
          </a:r>
          <a:r>
            <a:rPr lang="ru-RU" sz="1100" b="1">
              <a:solidFill>
                <a:sysClr val="windowText" lastClr="000000"/>
              </a:solidFill>
            </a:rPr>
            <a:t>функциональная (внеш. совм.):</a:t>
          </a:r>
          <a:r>
            <a:rPr lang="ru-RU" sz="1100" b="0">
              <a:solidFill>
                <a:sysClr val="windowText" lastClr="000000"/>
              </a:solidFill>
            </a:rPr>
            <a:t> предполагаемая нагрузка, не более 0,25 шт. единицы.</a:t>
          </a:r>
        </a:p>
        <a:p>
          <a:endParaRPr lang="ru-RU" sz="1100" b="0">
            <a:solidFill>
              <a:sysClr val="windowText" lastClr="000000"/>
            </a:solidFill>
          </a:endParaRPr>
        </a:p>
        <a:p>
          <a:r>
            <a:rPr lang="ru-RU" sz="1100" b="1">
              <a:solidFill>
                <a:sysClr val="windowText" lastClr="000000"/>
              </a:solidFill>
            </a:rPr>
            <a:t>Базовый размер заработной платы</a:t>
          </a:r>
          <a:r>
            <a:rPr lang="ru-RU" sz="1100" b="0">
              <a:solidFill>
                <a:sysClr val="windowText" lastClr="000000"/>
              </a:solidFill>
            </a:rPr>
            <a:t> - единообразный</a:t>
          </a:r>
          <a:r>
            <a:rPr lang="ru-RU" sz="1100" b="0" baseline="0">
              <a:solidFill>
                <a:sysClr val="windowText" lastClr="000000"/>
              </a:solidFill>
            </a:rPr>
            <a:t> уровень заработной платы в зависимости от роли в проекте.</a:t>
          </a:r>
        </a:p>
        <a:p>
          <a:endParaRPr lang="ru-RU" sz="1100" b="0" baseline="0">
            <a:solidFill>
              <a:sysClr val="windowText" lastClr="000000"/>
            </a:solidFill>
          </a:endParaRPr>
        </a:p>
        <a:p>
          <a:r>
            <a:rPr lang="ru-RU" sz="1100" b="1" baseline="0">
              <a:solidFill>
                <a:sysClr val="windowText" lastClr="000000"/>
              </a:solidFill>
            </a:rPr>
            <a:t>Коэффициент интенсивности </a:t>
          </a:r>
          <a:r>
            <a:rPr lang="ru-RU" sz="1100" b="0" baseline="0">
              <a:solidFill>
                <a:sysClr val="windowText" lastClr="000000"/>
              </a:solidFill>
            </a:rPr>
            <a:t>-  определяет отклонение размера заработной платы работников с основной задействованностью в проекте от базового размера заработной платы по соответствующей роли. В случае если установленная заработная плата работника превышает базовый размер заработной платы, коэффициент интенсивности превышает единицу, то возникает необходимость обоснования данного отклонения </a:t>
          </a:r>
          <a:r>
            <a:rPr lang="ru-RU" sz="1100" b="1" u="sng" baseline="0">
              <a:solidFill>
                <a:sysClr val="windowText" lastClr="000000"/>
              </a:solidFill>
            </a:rPr>
            <a:t>путем</a:t>
          </a:r>
          <a:r>
            <a:rPr lang="ru-RU" sz="1100" b="0" baseline="0">
              <a:solidFill>
                <a:sysClr val="windowText" lastClr="000000"/>
              </a:solidFill>
            </a:rPr>
            <a:t> определения для данного работника дополнительных </a:t>
          </a:r>
          <a:r>
            <a:rPr lang="en-US" sz="1100" b="0" baseline="0">
              <a:solidFill>
                <a:sysClr val="windowText" lastClr="000000"/>
              </a:solidFill>
            </a:rPr>
            <a:t>KPI</a:t>
          </a:r>
          <a:r>
            <a:rPr lang="ru-RU" sz="1100" b="0" baseline="0">
              <a:solidFill>
                <a:sysClr val="windowText" lastClr="000000"/>
              </a:solidFill>
            </a:rPr>
            <a:t>. Для работников с функциональной задействованностью коэффициент равен единице и не может превышать это значение. Расчет коэффициента интенсивности осуществляется автоматически. </a:t>
          </a:r>
          <a:r>
            <a:rPr lang="ru-RU" sz="1100" b="0" u="sng" baseline="0">
              <a:solidFill>
                <a:sysClr val="windowText" lastClr="000000"/>
              </a:solidFill>
            </a:rPr>
            <a:t>Показатели </a:t>
          </a:r>
          <a:r>
            <a:rPr lang="en-US" sz="1100" b="0" u="sng" baseline="0">
              <a:solidFill>
                <a:sysClr val="windowText" lastClr="000000"/>
              </a:solidFill>
            </a:rPr>
            <a:t>KPI </a:t>
          </a:r>
          <a:r>
            <a:rPr lang="ru-RU" sz="1100" b="0" u="sng" baseline="0">
              <a:solidFill>
                <a:sysClr val="windowText" lastClr="000000"/>
              </a:solidFill>
            </a:rPr>
            <a:t>должны быть четко сформулированы, иметь возможность однозначного подсчета и проверки. После утверждения паспорта показатели </a:t>
          </a:r>
          <a:r>
            <a:rPr lang="en-US" sz="1100" b="0" u="sng" baseline="0">
              <a:solidFill>
                <a:sysClr val="windowText" lastClr="000000"/>
              </a:solidFill>
            </a:rPr>
            <a:t>KPI</a:t>
          </a:r>
          <a:r>
            <a:rPr lang="ru-RU" sz="1100" b="0" u="sng" baseline="0">
              <a:solidFill>
                <a:sysClr val="windowText" lastClr="000000"/>
              </a:solidFill>
            </a:rPr>
            <a:t> будут внесены в трудовой договор. </a:t>
          </a:r>
          <a:r>
            <a:rPr lang="ru-RU" sz="1100" b="0" u="none" baseline="0">
              <a:solidFill>
                <a:sysClr val="windowText" lastClr="000000"/>
              </a:solidFill>
            </a:rPr>
            <a:t>Размер коэффициента одного показателя </a:t>
          </a:r>
          <a:r>
            <a:rPr lang="en-US" sz="1100" b="0" u="none" baseline="0">
              <a:solidFill>
                <a:sysClr val="windowText" lastClr="000000"/>
              </a:solidFill>
            </a:rPr>
            <a:t>KPI </a:t>
          </a:r>
          <a:r>
            <a:rPr lang="ru-RU" sz="1100" b="0" u="none" baseline="0">
              <a:solidFill>
                <a:sysClr val="windowText" lastClr="000000"/>
              </a:solidFill>
            </a:rPr>
            <a:t>не может быть больше 35%. </a:t>
          </a:r>
          <a:endParaRPr lang="ru-RU" sz="1100" b="1" u="none">
            <a:solidFill>
              <a:sysClr val="windowText" lastClr="000000"/>
            </a:solidFill>
          </a:endParaRPr>
        </a:p>
        <a:p>
          <a:endParaRPr lang="ru-RU" sz="1100" b="1">
            <a:solidFill>
              <a:sysClr val="windowText" lastClr="000000"/>
            </a:solidFill>
          </a:endParaRPr>
        </a:p>
        <a:p>
          <a:r>
            <a:rPr lang="ru-RU" sz="1100" b="1">
              <a:solidFill>
                <a:sysClr val="windowText" lastClr="000000"/>
              </a:solidFill>
            </a:rPr>
            <a:t>Годовой фонд</a:t>
          </a:r>
          <a:r>
            <a:rPr lang="ru-RU" sz="1100" b="1" baseline="0">
              <a:solidFill>
                <a:sysClr val="windowText" lastClr="000000"/>
              </a:solidFill>
            </a:rPr>
            <a:t> ежемесячных выплат </a:t>
          </a:r>
          <a:r>
            <a:rPr lang="ru-RU" sz="1100" b="0" baseline="0">
              <a:solidFill>
                <a:sysClr val="windowText" lastClr="000000"/>
              </a:solidFill>
            </a:rPr>
            <a:t>- рассчитывается автоматически с учетом фактической заработной платы  каждого участника команды с основной задействованностью в проекте. По работникам с функциональной задействованностью </a:t>
          </a:r>
          <a:r>
            <a:rPr lang="ru-RU" sz="1100" b="0" u="sng" baseline="0">
              <a:solidFill>
                <a:sysClr val="windowText" lastClr="000000"/>
              </a:solidFill>
            </a:rPr>
            <a:t>по умолчанию</a:t>
          </a:r>
          <a:r>
            <a:rPr lang="ru-RU" sz="1100" b="0" baseline="0">
              <a:solidFill>
                <a:sysClr val="windowText" lastClr="000000"/>
              </a:solidFill>
            </a:rPr>
            <a:t> фонд не формируется, т.к. ежемесячные  выплаты отсутствуют. </a:t>
          </a:r>
          <a:r>
            <a:rPr lang="ru-RU" sz="1100" b="0" u="sng" baseline="0">
              <a:solidFill>
                <a:sysClr val="windowText" lastClr="000000"/>
              </a:solidFill>
            </a:rPr>
            <a:t>В отдельных проектах могут быть согласованы ежемесячные выплаты за выполненное количество оказанных услуг (например количество проб в биобанк и т.п.). </a:t>
          </a:r>
          <a:endParaRPr lang="ru-RU" sz="1100" b="0" baseline="0">
            <a:solidFill>
              <a:sysClr val="windowText" lastClr="000000"/>
            </a:solidFill>
          </a:endParaRPr>
        </a:p>
        <a:p>
          <a:endParaRPr lang="ru-RU" sz="1100" b="0" baseline="0">
            <a:solidFill>
              <a:sysClr val="windowText" lastClr="000000"/>
            </a:solidFill>
          </a:endParaRPr>
        </a:p>
        <a:p>
          <a:r>
            <a:rPr lang="ru-RU" sz="1100" b="1" baseline="0">
              <a:solidFill>
                <a:sysClr val="windowText" lastClr="000000"/>
              </a:solidFill>
            </a:rPr>
            <a:t>Годовой премиальный фонд </a:t>
          </a:r>
          <a:r>
            <a:rPr lang="ru-RU" sz="1100" b="0" baseline="0">
              <a:solidFill>
                <a:sysClr val="windowText" lastClr="000000"/>
              </a:solidFill>
            </a:rPr>
            <a:t>- рассчитывается автоматически с учетом базового размера заработной платы, нагрузкой в проекте и длительностью участия в проекте. Фонд формируется и выплачивается вне зависимости от вида задействованности в проекте, однако для внешних совместителей, по сравнению с основными работниками Университета, применяется понижающий коэффициент. </a:t>
          </a:r>
          <a:r>
            <a:rPr lang="ru-RU" sz="1100" b="0" u="sng" baseline="0">
              <a:solidFill>
                <a:sysClr val="windowText" lastClr="000000"/>
              </a:solidFill>
            </a:rPr>
            <a:t>Годовой премиальный фонд распределяется поквартально или по полугодиям, после приемки этапов работ при выполнении контрольных точек паспорта проекта.</a:t>
          </a:r>
        </a:p>
        <a:p>
          <a:endParaRPr lang="ru-RU" sz="1100" b="0" u="sng" baseline="0">
            <a:solidFill>
              <a:sysClr val="windowText" lastClr="000000"/>
            </a:solidFill>
          </a:endParaRPr>
        </a:p>
        <a:p>
          <a:r>
            <a:rPr lang="ru-RU" sz="1100" b="1" u="sng" baseline="0">
              <a:solidFill>
                <a:sysClr val="windowText" lastClr="000000"/>
              </a:solidFill>
            </a:rPr>
            <a:t>Один работник не может получать выплаты более чем в двух проектах.</a:t>
          </a:r>
          <a:endParaRPr lang="ru-RU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878417</xdr:colOff>
      <xdr:row>29</xdr:row>
      <xdr:rowOff>10584</xdr:rowOff>
    </xdr:from>
    <xdr:to>
      <xdr:col>16</xdr:col>
      <xdr:colOff>1301750</xdr:colOff>
      <xdr:row>65</xdr:row>
      <xdr:rowOff>116417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375717" y="5687484"/>
          <a:ext cx="7652808" cy="72305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lang="ru-RU" sz="1100" b="1"/>
            <a:t>Вопрос-ответ:</a:t>
          </a:r>
        </a:p>
        <a:p>
          <a:pPr>
            <a:lnSpc>
              <a:spcPts val="1200"/>
            </a:lnSpc>
          </a:pPr>
          <a:r>
            <a:rPr lang="ru-RU" sz="1100" b="0"/>
            <a:t>1. Роли</a:t>
          </a:r>
        </a:p>
        <a:p>
          <a:pPr>
            <a:lnSpc>
              <a:spcPts val="1200"/>
            </a:lnSpc>
          </a:pPr>
          <a:r>
            <a:rPr lang="ru-RU" sz="1100" b="0"/>
            <a:t>1.1. Возможно</a:t>
          </a:r>
          <a:r>
            <a:rPr lang="ru-RU" sz="1100" b="0" baseline="0"/>
            <a:t> ли участие нескольких ролей с признаком  "Ведущий"? Если одноименная группа (прим. Ведущий исследователь), то не может быть . Если разноименные (прим. Ведущий исследователь, Ведущий специалист), то возможно участие нескольких ролей с признаком "Ведущий". </a:t>
          </a:r>
        </a:p>
        <a:p>
          <a:pPr>
            <a:lnSpc>
              <a:spcPts val="1200"/>
            </a:lnSpc>
          </a:pPr>
          <a:r>
            <a:rPr lang="ru-RU" sz="1100" b="0" baseline="0">
              <a:solidFill>
                <a:sysClr val="windowText" lastClr="000000"/>
              </a:solidFill>
            </a:rPr>
            <a:t>1.2. Может ли один работник быть указан два или более раз в одной или разных ролях? Да, может при условии функциональной задействованности (не более 0,5 шт. единицы</a:t>
          </a:r>
          <a:r>
            <a:rPr lang="ru-RU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 при условии задействованности вне проекта, не более 1 шт. единицы)</a:t>
          </a:r>
          <a:r>
            <a:rPr lang="ru-RU" sz="1100" b="0" baseline="0">
              <a:solidFill>
                <a:sysClr val="windowText" lastClr="000000"/>
              </a:solidFill>
            </a:rPr>
            <a:t>  и, что  общая длительность участия в проекте не будет превышать 12 месяцев. </a:t>
          </a:r>
        </a:p>
        <a:p>
          <a:pPr>
            <a:lnSpc>
              <a:spcPts val="1200"/>
            </a:lnSpc>
          </a:pPr>
          <a:r>
            <a:rPr lang="ru-RU" sz="1100" b="0" baseline="0">
              <a:solidFill>
                <a:sysClr val="windowText" lastClr="000000"/>
              </a:solidFill>
            </a:rPr>
            <a:t>2. Таблица 1</a:t>
          </a:r>
        </a:p>
        <a:p>
          <a:pPr>
            <a:lnSpc>
              <a:spcPts val="1200"/>
            </a:lnSpc>
          </a:pPr>
          <a:r>
            <a:rPr lang="ru-RU" sz="1100" b="0" baseline="0">
              <a:solidFill>
                <a:sysClr val="windowText" lastClr="000000"/>
              </a:solidFill>
            </a:rPr>
            <a:t>2.1.</a:t>
          </a:r>
        </a:p>
        <a:p>
          <a:pPr>
            <a:lnSpc>
              <a:spcPts val="1200"/>
            </a:lnSpc>
          </a:pPr>
          <a:r>
            <a:rPr lang="ru-RU" sz="1100" b="0" baseline="0">
              <a:solidFill>
                <a:sysClr val="windowText" lastClr="000000"/>
              </a:solidFill>
            </a:rPr>
            <a:t>3. Должность / Структурное подразделение</a:t>
          </a:r>
        </a:p>
        <a:p>
          <a:pPr>
            <a:lnSpc>
              <a:spcPts val="1200"/>
            </a:lnSpc>
          </a:pPr>
          <a:r>
            <a:rPr lang="ru-RU" sz="1100" b="0" baseline="0">
              <a:solidFill>
                <a:sysClr val="windowText" lastClr="000000"/>
              </a:solidFill>
            </a:rPr>
            <a:t>3.1.</a:t>
          </a:r>
        </a:p>
        <a:p>
          <a:pPr>
            <a:lnSpc>
              <a:spcPts val="1200"/>
            </a:lnSpc>
          </a:pPr>
          <a:r>
            <a:rPr lang="ru-RU" sz="1100" b="0" baseline="0">
              <a:solidFill>
                <a:sysClr val="windowText" lastClr="000000"/>
              </a:solidFill>
            </a:rPr>
            <a:t>4. Задействованность в проекте</a:t>
          </a:r>
        </a:p>
        <a:p>
          <a:pPr>
            <a:lnSpc>
              <a:spcPts val="1200"/>
            </a:lnSpc>
          </a:pPr>
          <a:r>
            <a:rPr lang="ru-RU" sz="1100" b="0" baseline="0">
              <a:solidFill>
                <a:sysClr val="windowText" lastClr="000000"/>
              </a:solidFill>
            </a:rPr>
            <a:t>4.1.</a:t>
          </a:r>
        </a:p>
        <a:p>
          <a:pPr>
            <a:lnSpc>
              <a:spcPts val="1200"/>
            </a:lnSpc>
          </a:pPr>
          <a:r>
            <a:rPr lang="ru-RU" sz="1100" b="0" baseline="0">
              <a:solidFill>
                <a:sysClr val="windowText" lastClr="000000"/>
              </a:solidFill>
            </a:rPr>
            <a:t>5. Нагрузка в проекте / Нагрузка вне проект</a:t>
          </a:r>
        </a:p>
        <a:p>
          <a:pPr>
            <a:lnSpc>
              <a:spcPts val="1200"/>
            </a:lnSpc>
          </a:pPr>
          <a:r>
            <a:rPr lang="ru-RU" sz="1100" b="0" baseline="0">
              <a:solidFill>
                <a:sysClr val="windowText" lastClr="000000"/>
              </a:solidFill>
            </a:rPr>
            <a:t>5.1.</a:t>
          </a:r>
        </a:p>
        <a:p>
          <a:pPr>
            <a:lnSpc>
              <a:spcPts val="1200"/>
            </a:lnSpc>
          </a:pPr>
          <a:r>
            <a:rPr lang="ru-RU" sz="1100" b="0" baseline="0">
              <a:solidFill>
                <a:sysClr val="windowText" lastClr="000000"/>
              </a:solidFill>
            </a:rPr>
            <a:t>6. Базовый размер заработной платы</a:t>
          </a:r>
        </a:p>
        <a:p>
          <a:pPr>
            <a:lnSpc>
              <a:spcPts val="1200"/>
            </a:lnSpc>
          </a:pPr>
          <a:r>
            <a:rPr lang="ru-RU" sz="1100" b="0" baseline="0">
              <a:solidFill>
                <a:sysClr val="windowText" lastClr="000000"/>
              </a:solidFill>
            </a:rPr>
            <a:t>6.1.</a:t>
          </a:r>
        </a:p>
        <a:p>
          <a:pPr>
            <a:lnSpc>
              <a:spcPts val="1200"/>
            </a:lnSpc>
          </a:pPr>
          <a:r>
            <a:rPr lang="ru-RU" sz="1100" b="0" baseline="0">
              <a:solidFill>
                <a:sysClr val="windowText" lastClr="000000"/>
              </a:solidFill>
            </a:rPr>
            <a:t>7. Коэффициент интенсивности</a:t>
          </a:r>
        </a:p>
        <a:p>
          <a:pPr>
            <a:lnSpc>
              <a:spcPts val="1200"/>
            </a:lnSpc>
          </a:pPr>
          <a:r>
            <a:rPr lang="ru-RU" sz="1100" b="0" baseline="0">
              <a:solidFill>
                <a:sysClr val="windowText" lastClr="000000"/>
              </a:solidFill>
            </a:rPr>
            <a:t>7.1.</a:t>
          </a:r>
        </a:p>
        <a:p>
          <a:pPr>
            <a:lnSpc>
              <a:spcPts val="1200"/>
            </a:lnSpc>
          </a:pPr>
          <a:r>
            <a:rPr lang="ru-RU" sz="1100" b="0" baseline="0">
              <a:solidFill>
                <a:sysClr val="windowText" lastClr="000000"/>
              </a:solidFill>
            </a:rPr>
            <a:t>8. Размер установленной ежемесячной заработной платы</a:t>
          </a:r>
        </a:p>
        <a:p>
          <a:pPr>
            <a:lnSpc>
              <a:spcPts val="1200"/>
            </a:lnSpc>
          </a:pPr>
          <a:r>
            <a:rPr lang="ru-RU" sz="1100" b="0" baseline="0">
              <a:solidFill>
                <a:sysClr val="windowText" lastClr="000000"/>
              </a:solidFill>
            </a:rPr>
            <a:t>8.1.</a:t>
          </a:r>
        </a:p>
        <a:p>
          <a:pPr>
            <a:lnSpc>
              <a:spcPts val="1200"/>
            </a:lnSpc>
          </a:pPr>
          <a:r>
            <a:rPr lang="ru-RU" sz="1100" b="0" baseline="0">
              <a:solidFill>
                <a:sysClr val="windowText" lastClr="000000"/>
              </a:solidFill>
            </a:rPr>
            <a:t>9. Длительность в проекте</a:t>
          </a:r>
        </a:p>
        <a:p>
          <a:pPr>
            <a:lnSpc>
              <a:spcPts val="1200"/>
            </a:lnSpc>
          </a:pPr>
          <a:r>
            <a:rPr lang="ru-RU" sz="1100" b="0" baseline="0">
              <a:solidFill>
                <a:sysClr val="windowText" lastClr="000000"/>
              </a:solidFill>
            </a:rPr>
            <a:t>9.1.</a:t>
          </a:r>
        </a:p>
        <a:p>
          <a:pPr>
            <a:lnSpc>
              <a:spcPts val="1200"/>
            </a:lnSpc>
          </a:pPr>
          <a:r>
            <a:rPr lang="ru-RU" sz="1100" b="0" baseline="0">
              <a:solidFill>
                <a:sysClr val="windowText" lastClr="000000"/>
              </a:solidFill>
            </a:rPr>
            <a:t>10. Годовой фонд ежемесячных выплат</a:t>
          </a:r>
        </a:p>
        <a:p>
          <a:pPr>
            <a:lnSpc>
              <a:spcPts val="1200"/>
            </a:lnSpc>
          </a:pPr>
          <a:r>
            <a:rPr lang="ru-RU" sz="1100" b="0" baseline="0">
              <a:solidFill>
                <a:sysClr val="windowText" lastClr="000000"/>
              </a:solidFill>
            </a:rPr>
            <a:t>10.1.</a:t>
          </a:r>
        </a:p>
        <a:p>
          <a:pPr>
            <a:lnSpc>
              <a:spcPts val="1200"/>
            </a:lnSpc>
          </a:pPr>
          <a:r>
            <a:rPr lang="ru-RU" sz="1100" b="0" baseline="0">
              <a:solidFill>
                <a:sysClr val="windowText" lastClr="000000"/>
              </a:solidFill>
            </a:rPr>
            <a:t>11. Годовой премиальный фонд</a:t>
          </a:r>
        </a:p>
        <a:p>
          <a:pPr>
            <a:lnSpc>
              <a:spcPts val="1200"/>
            </a:lnSpc>
          </a:pPr>
          <a:r>
            <a:rPr lang="ru-RU" sz="1100" b="0" baseline="0">
              <a:solidFill>
                <a:sysClr val="windowText" lastClr="000000"/>
              </a:solidFill>
            </a:rPr>
            <a:t>11.1.</a:t>
          </a:r>
        </a:p>
        <a:p>
          <a:pPr>
            <a:lnSpc>
              <a:spcPts val="1200"/>
            </a:lnSpc>
          </a:pPr>
          <a:r>
            <a:rPr lang="ru-RU" sz="1100" b="0" baseline="0">
              <a:solidFill>
                <a:sysClr val="windowText" lastClr="000000"/>
              </a:solidFill>
            </a:rPr>
            <a:t>12. Коэффициенты </a:t>
          </a:r>
          <a:r>
            <a:rPr lang="en-US" sz="1100" b="0" baseline="0">
              <a:solidFill>
                <a:sysClr val="windowText" lastClr="000000"/>
              </a:solidFill>
            </a:rPr>
            <a:t>KPI</a:t>
          </a:r>
          <a:endParaRPr lang="ru-RU" sz="1100" b="0" baseline="0">
            <a:solidFill>
              <a:sysClr val="windowText" lastClr="000000"/>
            </a:solidFill>
          </a:endParaRPr>
        </a:p>
        <a:p>
          <a:pPr>
            <a:lnSpc>
              <a:spcPts val="1200"/>
            </a:lnSpc>
          </a:pPr>
          <a:r>
            <a:rPr lang="ru-RU" sz="1100" b="0" baseline="0">
              <a:solidFill>
                <a:sysClr val="windowText" lastClr="000000"/>
              </a:solidFill>
            </a:rPr>
            <a:t>12.1.</a:t>
          </a:r>
        </a:p>
        <a:p>
          <a:pPr>
            <a:lnSpc>
              <a:spcPts val="1200"/>
            </a:lnSpc>
          </a:pPr>
          <a:endParaRPr lang="ru-RU" sz="1100" b="0" baseline="0">
            <a:solidFill>
              <a:sysClr val="windowText" lastClr="000000"/>
            </a:solidFill>
          </a:endParaRPr>
        </a:p>
        <a:p>
          <a:pPr>
            <a:lnSpc>
              <a:spcPts val="1200"/>
            </a:lnSpc>
          </a:pPr>
          <a:r>
            <a:rPr lang="ru-RU" sz="1100" b="1" baseline="0">
              <a:solidFill>
                <a:sysClr val="windowText" lastClr="000000"/>
              </a:solidFill>
            </a:rPr>
            <a:t>Иные вопросы/предложения:</a:t>
          </a:r>
        </a:p>
        <a:p>
          <a:pPr>
            <a:lnSpc>
              <a:spcPts val="1200"/>
            </a:lnSpc>
          </a:pPr>
          <a:endParaRPr lang="ru-RU" sz="1100" b="0" baseline="0">
            <a:solidFill>
              <a:sysClr val="windowText" lastClr="000000"/>
            </a:solidFill>
          </a:endParaRPr>
        </a:p>
        <a:p>
          <a:pPr>
            <a:lnSpc>
              <a:spcPts val="1200"/>
            </a:lnSpc>
          </a:pPr>
          <a:endParaRPr lang="ru-RU" sz="1100" b="0" baseline="0">
            <a:solidFill>
              <a:sysClr val="windowText" lastClr="000000"/>
            </a:solidFill>
          </a:endParaRPr>
        </a:p>
        <a:p>
          <a:pPr>
            <a:lnSpc>
              <a:spcPts val="1200"/>
            </a:lnSpc>
          </a:pPr>
          <a:endParaRPr lang="ru-RU" sz="1100" b="0" baseline="0">
            <a:solidFill>
              <a:sysClr val="windowText" lastClr="000000"/>
            </a:solidFill>
          </a:endParaRPr>
        </a:p>
        <a:p>
          <a:pPr>
            <a:lnSpc>
              <a:spcPts val="1100"/>
            </a:lnSpc>
          </a:pPr>
          <a:endParaRPr lang="ru-RU" sz="1100" b="0" baseline="0">
            <a:solidFill>
              <a:sysClr val="windowText" lastClr="000000"/>
            </a:solidFill>
          </a:endParaRPr>
        </a:p>
        <a:p>
          <a:pPr>
            <a:lnSpc>
              <a:spcPts val="1200"/>
            </a:lnSpc>
          </a:pPr>
          <a:endParaRPr lang="ru-RU" sz="1100" b="0" baseline="0">
            <a:solidFill>
              <a:sysClr val="windowText" lastClr="000000"/>
            </a:solidFill>
          </a:endParaRPr>
        </a:p>
        <a:p>
          <a:pPr>
            <a:lnSpc>
              <a:spcPts val="1100"/>
            </a:lnSpc>
          </a:pPr>
          <a:endParaRPr lang="ru-RU" sz="1100" b="0" baseline="0">
            <a:solidFill>
              <a:sysClr val="windowText" lastClr="000000"/>
            </a:solidFill>
          </a:endParaRPr>
        </a:p>
        <a:p>
          <a:pPr>
            <a:lnSpc>
              <a:spcPts val="1100"/>
            </a:lnSpc>
          </a:pPr>
          <a:endParaRPr lang="ru-RU" sz="1100" b="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612E8-A529-48EE-92C7-2A897B2AB47D}">
  <dimension ref="A1:F15"/>
  <sheetViews>
    <sheetView showWhiteSpace="0" view="pageLayout" zoomScaleNormal="100" workbookViewId="0">
      <selection activeCell="D1" sqref="D1:F1"/>
    </sheetView>
  </sheetViews>
  <sheetFormatPr baseColWidth="10" defaultColWidth="8.83203125" defaultRowHeight="15"/>
  <cols>
    <col min="1" max="1" width="4.5" customWidth="1"/>
    <col min="2" max="2" width="15.6640625" customWidth="1"/>
    <col min="3" max="3" width="17.33203125" customWidth="1"/>
    <col min="4" max="4" width="18.6640625" customWidth="1"/>
    <col min="5" max="5" width="19.6640625" customWidth="1"/>
    <col min="6" max="6" width="14.33203125" customWidth="1"/>
  </cols>
  <sheetData>
    <row r="1" spans="1:6" ht="14.25" customHeight="1">
      <c r="D1" s="338" t="s">
        <v>389</v>
      </c>
      <c r="E1" s="338"/>
      <c r="F1" s="338"/>
    </row>
    <row r="2" spans="1:6" ht="16">
      <c r="E2" s="293"/>
    </row>
    <row r="3" spans="1:6" ht="31.25" customHeight="1">
      <c r="A3" s="332" t="s">
        <v>390</v>
      </c>
      <c r="B3" s="332"/>
      <c r="C3" s="332"/>
      <c r="D3" s="332"/>
      <c r="E3" s="332"/>
    </row>
    <row r="4" spans="1:6" ht="16">
      <c r="A4" s="333" t="s">
        <v>391</v>
      </c>
      <c r="B4" s="333"/>
      <c r="C4" s="333"/>
      <c r="D4" s="333"/>
      <c r="E4" s="333"/>
    </row>
    <row r="5" spans="1:6" ht="17" thickBot="1">
      <c r="A5" s="295"/>
    </row>
    <row r="6" spans="1:6" ht="74.75" customHeight="1">
      <c r="A6" s="339" t="s">
        <v>15</v>
      </c>
      <c r="B6" s="341" t="s">
        <v>392</v>
      </c>
      <c r="C6" s="341" t="s">
        <v>401</v>
      </c>
      <c r="D6" s="341" t="s">
        <v>393</v>
      </c>
      <c r="E6" s="341" t="s">
        <v>394</v>
      </c>
      <c r="F6" s="341" t="s">
        <v>395</v>
      </c>
    </row>
    <row r="7" spans="1:6">
      <c r="A7" s="340"/>
      <c r="B7" s="342"/>
      <c r="C7" s="342"/>
      <c r="D7" s="342"/>
      <c r="E7" s="342"/>
      <c r="F7" s="342"/>
    </row>
    <row r="8" spans="1:6" ht="16">
      <c r="A8" s="296"/>
      <c r="B8" s="296"/>
      <c r="C8" s="296"/>
      <c r="D8" s="296"/>
      <c r="E8" s="296"/>
      <c r="F8" s="296"/>
    </row>
    <row r="9" spans="1:6" ht="16">
      <c r="A9" s="295"/>
    </row>
    <row r="10" spans="1:6" ht="16">
      <c r="A10" s="295"/>
    </row>
    <row r="11" spans="1:6" ht="16">
      <c r="A11" s="294" t="s">
        <v>396</v>
      </c>
    </row>
    <row r="12" spans="1:6" ht="16">
      <c r="A12" s="295"/>
    </row>
    <row r="13" spans="1:6" ht="106.5" customHeight="1">
      <c r="A13" s="297" t="s">
        <v>15</v>
      </c>
      <c r="B13" s="297" t="s">
        <v>397</v>
      </c>
      <c r="C13" s="297" t="s">
        <v>398</v>
      </c>
      <c r="D13" s="297" t="s">
        <v>399</v>
      </c>
      <c r="E13" s="334" t="s">
        <v>400</v>
      </c>
      <c r="F13" s="335"/>
    </row>
    <row r="14" spans="1:6" ht="16">
      <c r="A14" s="296"/>
      <c r="B14" s="296"/>
      <c r="C14" s="296"/>
      <c r="D14" s="296"/>
      <c r="E14" s="336"/>
      <c r="F14" s="337"/>
    </row>
    <row r="15" spans="1:6" ht="16">
      <c r="A15" s="286"/>
    </row>
  </sheetData>
  <mergeCells count="11">
    <mergeCell ref="A3:E3"/>
    <mergeCell ref="A4:E4"/>
    <mergeCell ref="E13:F13"/>
    <mergeCell ref="E14:F14"/>
    <mergeCell ref="D1:F1"/>
    <mergeCell ref="A6:A7"/>
    <mergeCell ref="B6:B7"/>
    <mergeCell ref="D6:D7"/>
    <mergeCell ref="E6:E7"/>
    <mergeCell ref="F6:F7"/>
    <mergeCell ref="C6:C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6"/>
  <sheetViews>
    <sheetView view="pageBreakPreview" zoomScale="85" zoomScaleNormal="100" zoomScaleSheetLayoutView="85" workbookViewId="0">
      <selection activeCell="B27" sqref="B27"/>
    </sheetView>
  </sheetViews>
  <sheetFormatPr baseColWidth="10" defaultColWidth="0" defaultRowHeight="12" customHeight="1" zeroHeight="1"/>
  <cols>
    <col min="1" max="1" width="5.5" style="2" customWidth="1"/>
    <col min="2" max="2" width="78.33203125" style="2" customWidth="1"/>
    <col min="3" max="3" width="22.1640625" style="2" customWidth="1"/>
    <col min="4" max="4" width="23.1640625" style="2" hidden="1" customWidth="1"/>
    <col min="5" max="6" width="10.5" style="2" hidden="1" customWidth="1"/>
    <col min="7" max="7" width="13.6640625" style="2" hidden="1" customWidth="1"/>
    <col min="8" max="8" width="15.83203125" style="2" hidden="1" customWidth="1"/>
    <col min="9" max="9" width="14.6640625" style="2" hidden="1" customWidth="1"/>
    <col min="10" max="10" width="16.1640625" style="2" hidden="1" customWidth="1"/>
    <col min="11" max="11" width="13.33203125" style="2" hidden="1" customWidth="1"/>
    <col min="12" max="12" width="17.5" style="2" hidden="1" customWidth="1"/>
    <col min="13" max="13" width="9.1640625" style="2" hidden="1" customWidth="1"/>
    <col min="14" max="14" width="13.5" style="42" hidden="1" customWidth="1"/>
    <col min="15" max="15" width="12.1640625" style="2" hidden="1" customWidth="1"/>
    <col min="16" max="16384" width="3.5" style="2" hidden="1"/>
  </cols>
  <sheetData>
    <row r="1" spans="1:15" ht="18">
      <c r="B1" s="2" t="s">
        <v>133</v>
      </c>
    </row>
    <row r="2" spans="1:15" ht="18">
      <c r="B2" s="73" t="s">
        <v>232</v>
      </c>
      <c r="C2" s="68">
        <f>Титул!H20</f>
        <v>0</v>
      </c>
      <c r="D2" s="43"/>
    </row>
    <row r="3" spans="1:15" ht="18">
      <c r="B3" s="84">
        <f>Титул!A28</f>
        <v>0</v>
      </c>
      <c r="C3" s="68"/>
      <c r="D3" s="43"/>
    </row>
    <row r="4" spans="1:15" ht="18">
      <c r="B4" s="398" t="s">
        <v>135</v>
      </c>
      <c r="C4" s="398"/>
    </row>
    <row r="5" spans="1:15" ht="18">
      <c r="B5" s="399" t="s">
        <v>14</v>
      </c>
      <c r="C5" s="399"/>
      <c r="F5" s="44"/>
      <c r="I5" s="45"/>
      <c r="K5" s="46"/>
      <c r="L5" s="42"/>
      <c r="M5" s="43"/>
      <c r="N5" s="47"/>
      <c r="O5" s="48"/>
    </row>
    <row r="6" spans="1:15" ht="19">
      <c r="A6" s="49" t="s">
        <v>15</v>
      </c>
      <c r="B6" s="49" t="s">
        <v>168</v>
      </c>
      <c r="C6" s="49" t="s">
        <v>169</v>
      </c>
      <c r="D6" s="43"/>
      <c r="F6" s="44"/>
      <c r="I6" s="45"/>
      <c r="J6" s="42"/>
      <c r="K6" s="50"/>
      <c r="L6" s="42"/>
      <c r="N6" s="47"/>
      <c r="O6" s="51"/>
    </row>
    <row r="7" spans="1:15" ht="18">
      <c r="A7" s="156"/>
      <c r="B7" s="156"/>
      <c r="C7" s="157"/>
      <c r="F7" s="44"/>
      <c r="G7" s="45"/>
      <c r="I7" s="45"/>
      <c r="J7" s="42"/>
      <c r="K7" s="50"/>
      <c r="L7" s="42"/>
      <c r="N7" s="47"/>
      <c r="O7" s="51"/>
    </row>
    <row r="8" spans="1:15" ht="18">
      <c r="A8" s="158"/>
      <c r="B8" s="147"/>
      <c r="C8" s="157"/>
      <c r="D8" s="52"/>
      <c r="F8" s="44"/>
      <c r="I8" s="45"/>
      <c r="K8" s="50"/>
      <c r="L8" s="42"/>
      <c r="N8" s="47"/>
      <c r="O8" s="51"/>
    </row>
    <row r="9" spans="1:15" ht="18">
      <c r="A9" s="158"/>
      <c r="B9" s="147"/>
      <c r="C9" s="157"/>
      <c r="D9" s="52"/>
      <c r="K9" s="50"/>
    </row>
    <row r="10" spans="1:15" ht="18">
      <c r="A10" s="158"/>
      <c r="B10" s="147"/>
      <c r="C10" s="157"/>
      <c r="D10" s="52"/>
      <c r="K10" s="50"/>
    </row>
    <row r="11" spans="1:15" ht="18">
      <c r="A11" s="158"/>
      <c r="B11" s="147"/>
      <c r="C11" s="157"/>
      <c r="D11" s="52"/>
      <c r="K11" s="50"/>
    </row>
    <row r="12" spans="1:15" ht="18">
      <c r="A12" s="158"/>
      <c r="B12" s="147"/>
      <c r="C12" s="157"/>
      <c r="D12" s="52"/>
      <c r="K12" s="50"/>
    </row>
    <row r="13" spans="1:15" ht="18">
      <c r="A13" s="156"/>
      <c r="B13" s="156"/>
      <c r="C13" s="157"/>
      <c r="D13" s="52"/>
      <c r="K13" s="50"/>
    </row>
    <row r="14" spans="1:15" ht="18">
      <c r="A14" s="158"/>
      <c r="B14" s="147"/>
      <c r="C14" s="157"/>
      <c r="D14" s="52"/>
      <c r="K14" s="50"/>
    </row>
    <row r="15" spans="1:15" ht="18">
      <c r="A15" s="158"/>
      <c r="B15" s="147"/>
      <c r="C15" s="157"/>
      <c r="D15" s="52"/>
      <c r="K15" s="50"/>
    </row>
    <row r="16" spans="1:15" ht="18">
      <c r="A16" s="158"/>
      <c r="B16" s="147"/>
      <c r="C16" s="157"/>
      <c r="D16" s="52"/>
      <c r="K16" s="50"/>
    </row>
    <row r="17" spans="1:11" ht="18">
      <c r="A17" s="158"/>
      <c r="B17" s="147"/>
      <c r="C17" s="157"/>
      <c r="D17" s="52"/>
      <c r="K17" s="50"/>
    </row>
    <row r="18" spans="1:11" ht="18">
      <c r="A18" s="156"/>
      <c r="B18" s="156"/>
      <c r="C18" s="157"/>
      <c r="D18" s="52"/>
      <c r="K18" s="50"/>
    </row>
    <row r="19" spans="1:11" ht="18">
      <c r="A19" s="158"/>
      <c r="B19" s="147"/>
      <c r="C19" s="157"/>
      <c r="D19" s="52"/>
      <c r="K19" s="50"/>
    </row>
    <row r="20" spans="1:11" ht="18">
      <c r="A20" s="158"/>
      <c r="B20" s="147"/>
      <c r="C20" s="157"/>
      <c r="D20" s="52"/>
      <c r="K20" s="50"/>
    </row>
    <row r="21" spans="1:11" ht="18">
      <c r="A21" s="158"/>
      <c r="B21" s="147"/>
      <c r="C21" s="157"/>
      <c r="D21" s="52"/>
      <c r="K21" s="50"/>
    </row>
    <row r="22" spans="1:11" ht="18">
      <c r="A22" s="156"/>
      <c r="B22" s="156"/>
      <c r="C22" s="157"/>
      <c r="D22" s="52"/>
      <c r="K22" s="50"/>
    </row>
    <row r="23" spans="1:11" ht="18">
      <c r="A23" s="158"/>
      <c r="B23" s="147"/>
      <c r="C23" s="157"/>
      <c r="D23" s="52"/>
      <c r="K23" s="50"/>
    </row>
    <row r="24" spans="1:11" ht="18">
      <c r="A24" s="158"/>
      <c r="B24" s="147"/>
      <c r="C24" s="157"/>
      <c r="D24" s="52"/>
      <c r="K24" s="50"/>
    </row>
    <row r="25" spans="1:11" ht="18">
      <c r="A25" s="158"/>
      <c r="B25" s="147"/>
      <c r="C25" s="157"/>
      <c r="D25" s="52"/>
      <c r="K25" s="50"/>
    </row>
    <row r="26" spans="1:11" ht="18">
      <c r="A26" s="158"/>
      <c r="B26" s="147"/>
      <c r="C26" s="157"/>
      <c r="D26" s="52"/>
      <c r="K26" s="50"/>
    </row>
    <row r="27" spans="1:11" ht="18">
      <c r="A27" s="158"/>
      <c r="B27" s="147"/>
      <c r="C27" s="157"/>
      <c r="D27" s="52"/>
      <c r="K27" s="50"/>
    </row>
    <row r="28" spans="1:11" ht="18">
      <c r="A28" s="158"/>
      <c r="B28" s="147"/>
      <c r="C28" s="157"/>
      <c r="D28" s="52"/>
      <c r="K28" s="50"/>
    </row>
    <row r="29" spans="1:11" ht="18">
      <c r="A29" s="158"/>
      <c r="B29" s="147"/>
      <c r="C29" s="157"/>
      <c r="D29" s="52"/>
      <c r="K29" s="50"/>
    </row>
    <row r="30" spans="1:11" ht="18">
      <c r="A30" s="158"/>
      <c r="B30" s="147"/>
      <c r="C30" s="157"/>
      <c r="D30" s="52"/>
      <c r="K30" s="50"/>
    </row>
    <row r="31" spans="1:11" ht="18">
      <c r="A31" s="158"/>
      <c r="B31" s="147"/>
      <c r="C31" s="157"/>
      <c r="D31" s="52"/>
      <c r="K31" s="50"/>
    </row>
    <row r="32" spans="1:11" ht="18">
      <c r="A32" s="156"/>
      <c r="B32" s="159"/>
      <c r="C32" s="157"/>
      <c r="D32" s="52"/>
      <c r="K32" s="50"/>
    </row>
    <row r="33" spans="1:12" ht="18">
      <c r="A33" s="160"/>
      <c r="B33" s="161"/>
      <c r="C33" s="157"/>
      <c r="D33" s="52"/>
      <c r="K33" s="50"/>
    </row>
    <row r="34" spans="1:12" ht="19">
      <c r="A34" s="162"/>
      <c r="B34" s="163" t="s">
        <v>170</v>
      </c>
      <c r="C34" s="164">
        <f>SUM(C7,C13,C18,C22,C32,C27)</f>
        <v>0</v>
      </c>
      <c r="D34" s="52"/>
      <c r="K34" s="50"/>
    </row>
    <row r="35" spans="1:12" ht="12" hidden="1" customHeight="1">
      <c r="F35" s="44"/>
    </row>
    <row r="36" spans="1:12" ht="12" hidden="1" customHeight="1">
      <c r="F36" s="44"/>
    </row>
    <row r="41" spans="1:12" ht="12" hidden="1" customHeight="1">
      <c r="K41" s="42"/>
      <c r="L41" s="42"/>
    </row>
    <row r="42" spans="1:12" ht="12" hidden="1" customHeight="1">
      <c r="K42" s="42"/>
    </row>
    <row r="44" spans="1:12" ht="12" hidden="1" customHeight="1">
      <c r="F44" s="44"/>
      <c r="I44" s="44"/>
      <c r="J44" s="44"/>
    </row>
    <row r="45" spans="1:12" ht="12" hidden="1" customHeight="1">
      <c r="F45" s="44"/>
      <c r="I45" s="44"/>
      <c r="J45" s="44"/>
    </row>
    <row r="46" spans="1:12" ht="12" hidden="1" customHeight="1">
      <c r="F46" s="44"/>
    </row>
  </sheetData>
  <sheetProtection algorithmName="SHA-512" hashValue="QTAvXVT0dy77Fs7x02U5F+Ve8AzQ4V/TPKpYRQk8FDgS8TDXz0iC9xRZSCY8Yv5EBUBMGrp0mjsqVNDxnzkeKQ==" saltValue="A3PB/pt3GbL9rW9HJQN7CA==" spinCount="100000" sheet="1" insertRows="0" deleteRows="0"/>
  <mergeCells count="2">
    <mergeCell ref="B4:C4"/>
    <mergeCell ref="B5:C5"/>
  </mergeCells>
  <pageMargins left="0.7" right="0.7" top="0.75" bottom="0.75" header="0.3" footer="0.3"/>
  <pageSetup paperSize="9" scale="77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Z56"/>
  <sheetViews>
    <sheetView tabSelected="1" topLeftCell="B6" zoomScale="85" zoomScaleNormal="85" workbookViewId="0">
      <selection activeCell="F14" sqref="F14"/>
    </sheetView>
  </sheetViews>
  <sheetFormatPr baseColWidth="10" defaultColWidth="8.83203125" defaultRowHeight="13"/>
  <cols>
    <col min="1" max="1" width="3.5" style="250" customWidth="1"/>
    <col min="2" max="2" width="42.1640625" style="250" customWidth="1"/>
    <col min="3" max="3" width="26.83203125" style="250" customWidth="1"/>
    <col min="4" max="4" width="35.6640625" style="250" customWidth="1"/>
    <col min="5" max="5" width="21.83203125" style="250" customWidth="1"/>
    <col min="6" max="6" width="27.83203125" style="250" customWidth="1"/>
    <col min="7" max="8" width="15.6640625" style="250" customWidth="1"/>
    <col min="9" max="9" width="20.6640625" style="250" customWidth="1"/>
    <col min="10" max="10" width="16.5" style="250" customWidth="1"/>
    <col min="11" max="11" width="20.6640625" style="250" customWidth="1"/>
    <col min="12" max="12" width="20" style="250" customWidth="1"/>
    <col min="13" max="13" width="18.6640625" style="250" customWidth="1"/>
    <col min="14" max="14" width="21.33203125" style="250" customWidth="1"/>
    <col min="15" max="15" width="24.6640625" style="250" customWidth="1"/>
    <col min="16" max="16" width="23.6640625" style="250" customWidth="1"/>
    <col min="17" max="17" width="23.1640625" style="250" customWidth="1"/>
    <col min="18" max="25" width="15.6640625" style="250" customWidth="1"/>
    <col min="26" max="26" width="9.1640625" style="250" customWidth="1"/>
    <col min="27" max="256" width="9.1640625" style="250"/>
    <col min="257" max="257" width="3.5" style="250" customWidth="1"/>
    <col min="258" max="258" width="42.1640625" style="250" customWidth="1"/>
    <col min="259" max="259" width="26.83203125" style="250" customWidth="1"/>
    <col min="260" max="260" width="35.6640625" style="250" customWidth="1"/>
    <col min="261" max="261" width="21.83203125" style="250" customWidth="1"/>
    <col min="262" max="262" width="27.83203125" style="250" customWidth="1"/>
    <col min="263" max="264" width="15.6640625" style="250" customWidth="1"/>
    <col min="265" max="265" width="20.6640625" style="250" customWidth="1"/>
    <col min="266" max="266" width="16.5" style="250" customWidth="1"/>
    <col min="267" max="267" width="20.6640625" style="250" customWidth="1"/>
    <col min="268" max="268" width="20" style="250" customWidth="1"/>
    <col min="269" max="269" width="18.6640625" style="250" customWidth="1"/>
    <col min="270" max="270" width="21.33203125" style="250" customWidth="1"/>
    <col min="271" max="271" width="24.6640625" style="250" customWidth="1"/>
    <col min="272" max="272" width="23.6640625" style="250" customWidth="1"/>
    <col min="273" max="273" width="23.1640625" style="250" customWidth="1"/>
    <col min="274" max="281" width="15.6640625" style="250" customWidth="1"/>
    <col min="282" max="282" width="9.1640625" style="250" customWidth="1"/>
    <col min="283" max="512" width="9.1640625" style="250"/>
    <col min="513" max="513" width="3.5" style="250" customWidth="1"/>
    <col min="514" max="514" width="42.1640625" style="250" customWidth="1"/>
    <col min="515" max="515" width="26.83203125" style="250" customWidth="1"/>
    <col min="516" max="516" width="35.6640625" style="250" customWidth="1"/>
    <col min="517" max="517" width="21.83203125" style="250" customWidth="1"/>
    <col min="518" max="518" width="27.83203125" style="250" customWidth="1"/>
    <col min="519" max="520" width="15.6640625" style="250" customWidth="1"/>
    <col min="521" max="521" width="20.6640625" style="250" customWidth="1"/>
    <col min="522" max="522" width="16.5" style="250" customWidth="1"/>
    <col min="523" max="523" width="20.6640625" style="250" customWidth="1"/>
    <col min="524" max="524" width="20" style="250" customWidth="1"/>
    <col min="525" max="525" width="18.6640625" style="250" customWidth="1"/>
    <col min="526" max="526" width="21.33203125" style="250" customWidth="1"/>
    <col min="527" max="527" width="24.6640625" style="250" customWidth="1"/>
    <col min="528" max="528" width="23.6640625" style="250" customWidth="1"/>
    <col min="529" max="529" width="23.1640625" style="250" customWidth="1"/>
    <col min="530" max="537" width="15.6640625" style="250" customWidth="1"/>
    <col min="538" max="538" width="9.1640625" style="250" customWidth="1"/>
    <col min="539" max="768" width="9.1640625" style="250"/>
    <col min="769" max="769" width="3.5" style="250" customWidth="1"/>
    <col min="770" max="770" width="42.1640625" style="250" customWidth="1"/>
    <col min="771" max="771" width="26.83203125" style="250" customWidth="1"/>
    <col min="772" max="772" width="35.6640625" style="250" customWidth="1"/>
    <col min="773" max="773" width="21.83203125" style="250" customWidth="1"/>
    <col min="774" max="774" width="27.83203125" style="250" customWidth="1"/>
    <col min="775" max="776" width="15.6640625" style="250" customWidth="1"/>
    <col min="777" max="777" width="20.6640625" style="250" customWidth="1"/>
    <col min="778" max="778" width="16.5" style="250" customWidth="1"/>
    <col min="779" max="779" width="20.6640625" style="250" customWidth="1"/>
    <col min="780" max="780" width="20" style="250" customWidth="1"/>
    <col min="781" max="781" width="18.6640625" style="250" customWidth="1"/>
    <col min="782" max="782" width="21.33203125" style="250" customWidth="1"/>
    <col min="783" max="783" width="24.6640625" style="250" customWidth="1"/>
    <col min="784" max="784" width="23.6640625" style="250" customWidth="1"/>
    <col min="785" max="785" width="23.1640625" style="250" customWidth="1"/>
    <col min="786" max="793" width="15.6640625" style="250" customWidth="1"/>
    <col min="794" max="794" width="9.1640625" style="250" customWidth="1"/>
    <col min="795" max="1024" width="9.1640625" style="250"/>
    <col min="1025" max="1025" width="3.5" style="250" customWidth="1"/>
    <col min="1026" max="1026" width="42.1640625" style="250" customWidth="1"/>
    <col min="1027" max="1027" width="26.83203125" style="250" customWidth="1"/>
    <col min="1028" max="1028" width="35.6640625" style="250" customWidth="1"/>
    <col min="1029" max="1029" width="21.83203125" style="250" customWidth="1"/>
    <col min="1030" max="1030" width="27.83203125" style="250" customWidth="1"/>
    <col min="1031" max="1032" width="15.6640625" style="250" customWidth="1"/>
    <col min="1033" max="1033" width="20.6640625" style="250" customWidth="1"/>
    <col min="1034" max="1034" width="16.5" style="250" customWidth="1"/>
    <col min="1035" max="1035" width="20.6640625" style="250" customWidth="1"/>
    <col min="1036" max="1036" width="20" style="250" customWidth="1"/>
    <col min="1037" max="1037" width="18.6640625" style="250" customWidth="1"/>
    <col min="1038" max="1038" width="21.33203125" style="250" customWidth="1"/>
    <col min="1039" max="1039" width="24.6640625" style="250" customWidth="1"/>
    <col min="1040" max="1040" width="23.6640625" style="250" customWidth="1"/>
    <col min="1041" max="1041" width="23.1640625" style="250" customWidth="1"/>
    <col min="1042" max="1049" width="15.6640625" style="250" customWidth="1"/>
    <col min="1050" max="1050" width="9.1640625" style="250" customWidth="1"/>
    <col min="1051" max="1280" width="9.1640625" style="250"/>
    <col min="1281" max="1281" width="3.5" style="250" customWidth="1"/>
    <col min="1282" max="1282" width="42.1640625" style="250" customWidth="1"/>
    <col min="1283" max="1283" width="26.83203125" style="250" customWidth="1"/>
    <col min="1284" max="1284" width="35.6640625" style="250" customWidth="1"/>
    <col min="1285" max="1285" width="21.83203125" style="250" customWidth="1"/>
    <col min="1286" max="1286" width="27.83203125" style="250" customWidth="1"/>
    <col min="1287" max="1288" width="15.6640625" style="250" customWidth="1"/>
    <col min="1289" max="1289" width="20.6640625" style="250" customWidth="1"/>
    <col min="1290" max="1290" width="16.5" style="250" customWidth="1"/>
    <col min="1291" max="1291" width="20.6640625" style="250" customWidth="1"/>
    <col min="1292" max="1292" width="20" style="250" customWidth="1"/>
    <col min="1293" max="1293" width="18.6640625" style="250" customWidth="1"/>
    <col min="1294" max="1294" width="21.33203125" style="250" customWidth="1"/>
    <col min="1295" max="1295" width="24.6640625" style="250" customWidth="1"/>
    <col min="1296" max="1296" width="23.6640625" style="250" customWidth="1"/>
    <col min="1297" max="1297" width="23.1640625" style="250" customWidth="1"/>
    <col min="1298" max="1305" width="15.6640625" style="250" customWidth="1"/>
    <col min="1306" max="1306" width="9.1640625" style="250" customWidth="1"/>
    <col min="1307" max="1536" width="9.1640625" style="250"/>
    <col min="1537" max="1537" width="3.5" style="250" customWidth="1"/>
    <col min="1538" max="1538" width="42.1640625" style="250" customWidth="1"/>
    <col min="1539" max="1539" width="26.83203125" style="250" customWidth="1"/>
    <col min="1540" max="1540" width="35.6640625" style="250" customWidth="1"/>
    <col min="1541" max="1541" width="21.83203125" style="250" customWidth="1"/>
    <col min="1542" max="1542" width="27.83203125" style="250" customWidth="1"/>
    <col min="1543" max="1544" width="15.6640625" style="250" customWidth="1"/>
    <col min="1545" max="1545" width="20.6640625" style="250" customWidth="1"/>
    <col min="1546" max="1546" width="16.5" style="250" customWidth="1"/>
    <col min="1547" max="1547" width="20.6640625" style="250" customWidth="1"/>
    <col min="1548" max="1548" width="20" style="250" customWidth="1"/>
    <col min="1549" max="1549" width="18.6640625" style="250" customWidth="1"/>
    <col min="1550" max="1550" width="21.33203125" style="250" customWidth="1"/>
    <col min="1551" max="1551" width="24.6640625" style="250" customWidth="1"/>
    <col min="1552" max="1552" width="23.6640625" style="250" customWidth="1"/>
    <col min="1553" max="1553" width="23.1640625" style="250" customWidth="1"/>
    <col min="1554" max="1561" width="15.6640625" style="250" customWidth="1"/>
    <col min="1562" max="1562" width="9.1640625" style="250" customWidth="1"/>
    <col min="1563" max="1792" width="9.1640625" style="250"/>
    <col min="1793" max="1793" width="3.5" style="250" customWidth="1"/>
    <col min="1794" max="1794" width="42.1640625" style="250" customWidth="1"/>
    <col min="1795" max="1795" width="26.83203125" style="250" customWidth="1"/>
    <col min="1796" max="1796" width="35.6640625" style="250" customWidth="1"/>
    <col min="1797" max="1797" width="21.83203125" style="250" customWidth="1"/>
    <col min="1798" max="1798" width="27.83203125" style="250" customWidth="1"/>
    <col min="1799" max="1800" width="15.6640625" style="250" customWidth="1"/>
    <col min="1801" max="1801" width="20.6640625" style="250" customWidth="1"/>
    <col min="1802" max="1802" width="16.5" style="250" customWidth="1"/>
    <col min="1803" max="1803" width="20.6640625" style="250" customWidth="1"/>
    <col min="1804" max="1804" width="20" style="250" customWidth="1"/>
    <col min="1805" max="1805" width="18.6640625" style="250" customWidth="1"/>
    <col min="1806" max="1806" width="21.33203125" style="250" customWidth="1"/>
    <col min="1807" max="1807" width="24.6640625" style="250" customWidth="1"/>
    <col min="1808" max="1808" width="23.6640625" style="250" customWidth="1"/>
    <col min="1809" max="1809" width="23.1640625" style="250" customWidth="1"/>
    <col min="1810" max="1817" width="15.6640625" style="250" customWidth="1"/>
    <col min="1818" max="1818" width="9.1640625" style="250" customWidth="1"/>
    <col min="1819" max="2048" width="9.1640625" style="250"/>
    <col min="2049" max="2049" width="3.5" style="250" customWidth="1"/>
    <col min="2050" max="2050" width="42.1640625" style="250" customWidth="1"/>
    <col min="2051" max="2051" width="26.83203125" style="250" customWidth="1"/>
    <col min="2052" max="2052" width="35.6640625" style="250" customWidth="1"/>
    <col min="2053" max="2053" width="21.83203125" style="250" customWidth="1"/>
    <col min="2054" max="2054" width="27.83203125" style="250" customWidth="1"/>
    <col min="2055" max="2056" width="15.6640625" style="250" customWidth="1"/>
    <col min="2057" max="2057" width="20.6640625" style="250" customWidth="1"/>
    <col min="2058" max="2058" width="16.5" style="250" customWidth="1"/>
    <col min="2059" max="2059" width="20.6640625" style="250" customWidth="1"/>
    <col min="2060" max="2060" width="20" style="250" customWidth="1"/>
    <col min="2061" max="2061" width="18.6640625" style="250" customWidth="1"/>
    <col min="2062" max="2062" width="21.33203125" style="250" customWidth="1"/>
    <col min="2063" max="2063" width="24.6640625" style="250" customWidth="1"/>
    <col min="2064" max="2064" width="23.6640625" style="250" customWidth="1"/>
    <col min="2065" max="2065" width="23.1640625" style="250" customWidth="1"/>
    <col min="2066" max="2073" width="15.6640625" style="250" customWidth="1"/>
    <col min="2074" max="2074" width="9.1640625" style="250" customWidth="1"/>
    <col min="2075" max="2304" width="9.1640625" style="250"/>
    <col min="2305" max="2305" width="3.5" style="250" customWidth="1"/>
    <col min="2306" max="2306" width="42.1640625" style="250" customWidth="1"/>
    <col min="2307" max="2307" width="26.83203125" style="250" customWidth="1"/>
    <col min="2308" max="2308" width="35.6640625" style="250" customWidth="1"/>
    <col min="2309" max="2309" width="21.83203125" style="250" customWidth="1"/>
    <col min="2310" max="2310" width="27.83203125" style="250" customWidth="1"/>
    <col min="2311" max="2312" width="15.6640625" style="250" customWidth="1"/>
    <col min="2313" max="2313" width="20.6640625" style="250" customWidth="1"/>
    <col min="2314" max="2314" width="16.5" style="250" customWidth="1"/>
    <col min="2315" max="2315" width="20.6640625" style="250" customWidth="1"/>
    <col min="2316" max="2316" width="20" style="250" customWidth="1"/>
    <col min="2317" max="2317" width="18.6640625" style="250" customWidth="1"/>
    <col min="2318" max="2318" width="21.33203125" style="250" customWidth="1"/>
    <col min="2319" max="2319" width="24.6640625" style="250" customWidth="1"/>
    <col min="2320" max="2320" width="23.6640625" style="250" customWidth="1"/>
    <col min="2321" max="2321" width="23.1640625" style="250" customWidth="1"/>
    <col min="2322" max="2329" width="15.6640625" style="250" customWidth="1"/>
    <col min="2330" max="2330" width="9.1640625" style="250" customWidth="1"/>
    <col min="2331" max="2560" width="9.1640625" style="250"/>
    <col min="2561" max="2561" width="3.5" style="250" customWidth="1"/>
    <col min="2562" max="2562" width="42.1640625" style="250" customWidth="1"/>
    <col min="2563" max="2563" width="26.83203125" style="250" customWidth="1"/>
    <col min="2564" max="2564" width="35.6640625" style="250" customWidth="1"/>
    <col min="2565" max="2565" width="21.83203125" style="250" customWidth="1"/>
    <col min="2566" max="2566" width="27.83203125" style="250" customWidth="1"/>
    <col min="2567" max="2568" width="15.6640625" style="250" customWidth="1"/>
    <col min="2569" max="2569" width="20.6640625" style="250" customWidth="1"/>
    <col min="2570" max="2570" width="16.5" style="250" customWidth="1"/>
    <col min="2571" max="2571" width="20.6640625" style="250" customWidth="1"/>
    <col min="2572" max="2572" width="20" style="250" customWidth="1"/>
    <col min="2573" max="2573" width="18.6640625" style="250" customWidth="1"/>
    <col min="2574" max="2574" width="21.33203125" style="250" customWidth="1"/>
    <col min="2575" max="2575" width="24.6640625" style="250" customWidth="1"/>
    <col min="2576" max="2576" width="23.6640625" style="250" customWidth="1"/>
    <col min="2577" max="2577" width="23.1640625" style="250" customWidth="1"/>
    <col min="2578" max="2585" width="15.6640625" style="250" customWidth="1"/>
    <col min="2586" max="2586" width="9.1640625" style="250" customWidth="1"/>
    <col min="2587" max="2816" width="9.1640625" style="250"/>
    <col min="2817" max="2817" width="3.5" style="250" customWidth="1"/>
    <col min="2818" max="2818" width="42.1640625" style="250" customWidth="1"/>
    <col min="2819" max="2819" width="26.83203125" style="250" customWidth="1"/>
    <col min="2820" max="2820" width="35.6640625" style="250" customWidth="1"/>
    <col min="2821" max="2821" width="21.83203125" style="250" customWidth="1"/>
    <col min="2822" max="2822" width="27.83203125" style="250" customWidth="1"/>
    <col min="2823" max="2824" width="15.6640625" style="250" customWidth="1"/>
    <col min="2825" max="2825" width="20.6640625" style="250" customWidth="1"/>
    <col min="2826" max="2826" width="16.5" style="250" customWidth="1"/>
    <col min="2827" max="2827" width="20.6640625" style="250" customWidth="1"/>
    <col min="2828" max="2828" width="20" style="250" customWidth="1"/>
    <col min="2829" max="2829" width="18.6640625" style="250" customWidth="1"/>
    <col min="2830" max="2830" width="21.33203125" style="250" customWidth="1"/>
    <col min="2831" max="2831" width="24.6640625" style="250" customWidth="1"/>
    <col min="2832" max="2832" width="23.6640625" style="250" customWidth="1"/>
    <col min="2833" max="2833" width="23.1640625" style="250" customWidth="1"/>
    <col min="2834" max="2841" width="15.6640625" style="250" customWidth="1"/>
    <col min="2842" max="2842" width="9.1640625" style="250" customWidth="1"/>
    <col min="2843" max="3072" width="9.1640625" style="250"/>
    <col min="3073" max="3073" width="3.5" style="250" customWidth="1"/>
    <col min="3074" max="3074" width="42.1640625" style="250" customWidth="1"/>
    <col min="3075" max="3075" width="26.83203125" style="250" customWidth="1"/>
    <col min="3076" max="3076" width="35.6640625" style="250" customWidth="1"/>
    <col min="3077" max="3077" width="21.83203125" style="250" customWidth="1"/>
    <col min="3078" max="3078" width="27.83203125" style="250" customWidth="1"/>
    <col min="3079" max="3080" width="15.6640625" style="250" customWidth="1"/>
    <col min="3081" max="3081" width="20.6640625" style="250" customWidth="1"/>
    <col min="3082" max="3082" width="16.5" style="250" customWidth="1"/>
    <col min="3083" max="3083" width="20.6640625" style="250" customWidth="1"/>
    <col min="3084" max="3084" width="20" style="250" customWidth="1"/>
    <col min="3085" max="3085" width="18.6640625" style="250" customWidth="1"/>
    <col min="3086" max="3086" width="21.33203125" style="250" customWidth="1"/>
    <col min="3087" max="3087" width="24.6640625" style="250" customWidth="1"/>
    <col min="3088" max="3088" width="23.6640625" style="250" customWidth="1"/>
    <col min="3089" max="3089" width="23.1640625" style="250" customWidth="1"/>
    <col min="3090" max="3097" width="15.6640625" style="250" customWidth="1"/>
    <col min="3098" max="3098" width="9.1640625" style="250" customWidth="1"/>
    <col min="3099" max="3328" width="9.1640625" style="250"/>
    <col min="3329" max="3329" width="3.5" style="250" customWidth="1"/>
    <col min="3330" max="3330" width="42.1640625" style="250" customWidth="1"/>
    <col min="3331" max="3331" width="26.83203125" style="250" customWidth="1"/>
    <col min="3332" max="3332" width="35.6640625" style="250" customWidth="1"/>
    <col min="3333" max="3333" width="21.83203125" style="250" customWidth="1"/>
    <col min="3334" max="3334" width="27.83203125" style="250" customWidth="1"/>
    <col min="3335" max="3336" width="15.6640625" style="250" customWidth="1"/>
    <col min="3337" max="3337" width="20.6640625" style="250" customWidth="1"/>
    <col min="3338" max="3338" width="16.5" style="250" customWidth="1"/>
    <col min="3339" max="3339" width="20.6640625" style="250" customWidth="1"/>
    <col min="3340" max="3340" width="20" style="250" customWidth="1"/>
    <col min="3341" max="3341" width="18.6640625" style="250" customWidth="1"/>
    <col min="3342" max="3342" width="21.33203125" style="250" customWidth="1"/>
    <col min="3343" max="3343" width="24.6640625" style="250" customWidth="1"/>
    <col min="3344" max="3344" width="23.6640625" style="250" customWidth="1"/>
    <col min="3345" max="3345" width="23.1640625" style="250" customWidth="1"/>
    <col min="3346" max="3353" width="15.6640625" style="250" customWidth="1"/>
    <col min="3354" max="3354" width="9.1640625" style="250" customWidth="1"/>
    <col min="3355" max="3584" width="9.1640625" style="250"/>
    <col min="3585" max="3585" width="3.5" style="250" customWidth="1"/>
    <col min="3586" max="3586" width="42.1640625" style="250" customWidth="1"/>
    <col min="3587" max="3587" width="26.83203125" style="250" customWidth="1"/>
    <col min="3588" max="3588" width="35.6640625" style="250" customWidth="1"/>
    <col min="3589" max="3589" width="21.83203125" style="250" customWidth="1"/>
    <col min="3590" max="3590" width="27.83203125" style="250" customWidth="1"/>
    <col min="3591" max="3592" width="15.6640625" style="250" customWidth="1"/>
    <col min="3593" max="3593" width="20.6640625" style="250" customWidth="1"/>
    <col min="3594" max="3594" width="16.5" style="250" customWidth="1"/>
    <col min="3595" max="3595" width="20.6640625" style="250" customWidth="1"/>
    <col min="3596" max="3596" width="20" style="250" customWidth="1"/>
    <col min="3597" max="3597" width="18.6640625" style="250" customWidth="1"/>
    <col min="3598" max="3598" width="21.33203125" style="250" customWidth="1"/>
    <col min="3599" max="3599" width="24.6640625" style="250" customWidth="1"/>
    <col min="3600" max="3600" width="23.6640625" style="250" customWidth="1"/>
    <col min="3601" max="3601" width="23.1640625" style="250" customWidth="1"/>
    <col min="3602" max="3609" width="15.6640625" style="250" customWidth="1"/>
    <col min="3610" max="3610" width="9.1640625" style="250" customWidth="1"/>
    <col min="3611" max="3840" width="9.1640625" style="250"/>
    <col min="3841" max="3841" width="3.5" style="250" customWidth="1"/>
    <col min="3842" max="3842" width="42.1640625" style="250" customWidth="1"/>
    <col min="3843" max="3843" width="26.83203125" style="250" customWidth="1"/>
    <col min="3844" max="3844" width="35.6640625" style="250" customWidth="1"/>
    <col min="3845" max="3845" width="21.83203125" style="250" customWidth="1"/>
    <col min="3846" max="3846" width="27.83203125" style="250" customWidth="1"/>
    <col min="3847" max="3848" width="15.6640625" style="250" customWidth="1"/>
    <col min="3849" max="3849" width="20.6640625" style="250" customWidth="1"/>
    <col min="3850" max="3850" width="16.5" style="250" customWidth="1"/>
    <col min="3851" max="3851" width="20.6640625" style="250" customWidth="1"/>
    <col min="3852" max="3852" width="20" style="250" customWidth="1"/>
    <col min="3853" max="3853" width="18.6640625" style="250" customWidth="1"/>
    <col min="3854" max="3854" width="21.33203125" style="250" customWidth="1"/>
    <col min="3855" max="3855" width="24.6640625" style="250" customWidth="1"/>
    <col min="3856" max="3856" width="23.6640625" style="250" customWidth="1"/>
    <col min="3857" max="3857" width="23.1640625" style="250" customWidth="1"/>
    <col min="3858" max="3865" width="15.6640625" style="250" customWidth="1"/>
    <col min="3866" max="3866" width="9.1640625" style="250" customWidth="1"/>
    <col min="3867" max="4096" width="9.1640625" style="250"/>
    <col min="4097" max="4097" width="3.5" style="250" customWidth="1"/>
    <col min="4098" max="4098" width="42.1640625" style="250" customWidth="1"/>
    <col min="4099" max="4099" width="26.83203125" style="250" customWidth="1"/>
    <col min="4100" max="4100" width="35.6640625" style="250" customWidth="1"/>
    <col min="4101" max="4101" width="21.83203125" style="250" customWidth="1"/>
    <col min="4102" max="4102" width="27.83203125" style="250" customWidth="1"/>
    <col min="4103" max="4104" width="15.6640625" style="250" customWidth="1"/>
    <col min="4105" max="4105" width="20.6640625" style="250" customWidth="1"/>
    <col min="4106" max="4106" width="16.5" style="250" customWidth="1"/>
    <col min="4107" max="4107" width="20.6640625" style="250" customWidth="1"/>
    <col min="4108" max="4108" width="20" style="250" customWidth="1"/>
    <col min="4109" max="4109" width="18.6640625" style="250" customWidth="1"/>
    <col min="4110" max="4110" width="21.33203125" style="250" customWidth="1"/>
    <col min="4111" max="4111" width="24.6640625" style="250" customWidth="1"/>
    <col min="4112" max="4112" width="23.6640625" style="250" customWidth="1"/>
    <col min="4113" max="4113" width="23.1640625" style="250" customWidth="1"/>
    <col min="4114" max="4121" width="15.6640625" style="250" customWidth="1"/>
    <col min="4122" max="4122" width="9.1640625" style="250" customWidth="1"/>
    <col min="4123" max="4352" width="9.1640625" style="250"/>
    <col min="4353" max="4353" width="3.5" style="250" customWidth="1"/>
    <col min="4354" max="4354" width="42.1640625" style="250" customWidth="1"/>
    <col min="4355" max="4355" width="26.83203125" style="250" customWidth="1"/>
    <col min="4356" max="4356" width="35.6640625" style="250" customWidth="1"/>
    <col min="4357" max="4357" width="21.83203125" style="250" customWidth="1"/>
    <col min="4358" max="4358" width="27.83203125" style="250" customWidth="1"/>
    <col min="4359" max="4360" width="15.6640625" style="250" customWidth="1"/>
    <col min="4361" max="4361" width="20.6640625" style="250" customWidth="1"/>
    <col min="4362" max="4362" width="16.5" style="250" customWidth="1"/>
    <col min="4363" max="4363" width="20.6640625" style="250" customWidth="1"/>
    <col min="4364" max="4364" width="20" style="250" customWidth="1"/>
    <col min="4365" max="4365" width="18.6640625" style="250" customWidth="1"/>
    <col min="4366" max="4366" width="21.33203125" style="250" customWidth="1"/>
    <col min="4367" max="4367" width="24.6640625" style="250" customWidth="1"/>
    <col min="4368" max="4368" width="23.6640625" style="250" customWidth="1"/>
    <col min="4369" max="4369" width="23.1640625" style="250" customWidth="1"/>
    <col min="4370" max="4377" width="15.6640625" style="250" customWidth="1"/>
    <col min="4378" max="4378" width="9.1640625" style="250" customWidth="1"/>
    <col min="4379" max="4608" width="9.1640625" style="250"/>
    <col min="4609" max="4609" width="3.5" style="250" customWidth="1"/>
    <col min="4610" max="4610" width="42.1640625" style="250" customWidth="1"/>
    <col min="4611" max="4611" width="26.83203125" style="250" customWidth="1"/>
    <col min="4612" max="4612" width="35.6640625" style="250" customWidth="1"/>
    <col min="4613" max="4613" width="21.83203125" style="250" customWidth="1"/>
    <col min="4614" max="4614" width="27.83203125" style="250" customWidth="1"/>
    <col min="4615" max="4616" width="15.6640625" style="250" customWidth="1"/>
    <col min="4617" max="4617" width="20.6640625" style="250" customWidth="1"/>
    <col min="4618" max="4618" width="16.5" style="250" customWidth="1"/>
    <col min="4619" max="4619" width="20.6640625" style="250" customWidth="1"/>
    <col min="4620" max="4620" width="20" style="250" customWidth="1"/>
    <col min="4621" max="4621" width="18.6640625" style="250" customWidth="1"/>
    <col min="4622" max="4622" width="21.33203125" style="250" customWidth="1"/>
    <col min="4623" max="4623" width="24.6640625" style="250" customWidth="1"/>
    <col min="4624" max="4624" width="23.6640625" style="250" customWidth="1"/>
    <col min="4625" max="4625" width="23.1640625" style="250" customWidth="1"/>
    <col min="4626" max="4633" width="15.6640625" style="250" customWidth="1"/>
    <col min="4634" max="4634" width="9.1640625" style="250" customWidth="1"/>
    <col min="4635" max="4864" width="9.1640625" style="250"/>
    <col min="4865" max="4865" width="3.5" style="250" customWidth="1"/>
    <col min="4866" max="4866" width="42.1640625" style="250" customWidth="1"/>
    <col min="4867" max="4867" width="26.83203125" style="250" customWidth="1"/>
    <col min="4868" max="4868" width="35.6640625" style="250" customWidth="1"/>
    <col min="4869" max="4869" width="21.83203125" style="250" customWidth="1"/>
    <col min="4870" max="4870" width="27.83203125" style="250" customWidth="1"/>
    <col min="4871" max="4872" width="15.6640625" style="250" customWidth="1"/>
    <col min="4873" max="4873" width="20.6640625" style="250" customWidth="1"/>
    <col min="4874" max="4874" width="16.5" style="250" customWidth="1"/>
    <col min="4875" max="4875" width="20.6640625" style="250" customWidth="1"/>
    <col min="4876" max="4876" width="20" style="250" customWidth="1"/>
    <col min="4877" max="4877" width="18.6640625" style="250" customWidth="1"/>
    <col min="4878" max="4878" width="21.33203125" style="250" customWidth="1"/>
    <col min="4879" max="4879" width="24.6640625" style="250" customWidth="1"/>
    <col min="4880" max="4880" width="23.6640625" style="250" customWidth="1"/>
    <col min="4881" max="4881" width="23.1640625" style="250" customWidth="1"/>
    <col min="4882" max="4889" width="15.6640625" style="250" customWidth="1"/>
    <col min="4890" max="4890" width="9.1640625" style="250" customWidth="1"/>
    <col min="4891" max="5120" width="9.1640625" style="250"/>
    <col min="5121" max="5121" width="3.5" style="250" customWidth="1"/>
    <col min="5122" max="5122" width="42.1640625" style="250" customWidth="1"/>
    <col min="5123" max="5123" width="26.83203125" style="250" customWidth="1"/>
    <col min="5124" max="5124" width="35.6640625" style="250" customWidth="1"/>
    <col min="5125" max="5125" width="21.83203125" style="250" customWidth="1"/>
    <col min="5126" max="5126" width="27.83203125" style="250" customWidth="1"/>
    <col min="5127" max="5128" width="15.6640625" style="250" customWidth="1"/>
    <col min="5129" max="5129" width="20.6640625" style="250" customWidth="1"/>
    <col min="5130" max="5130" width="16.5" style="250" customWidth="1"/>
    <col min="5131" max="5131" width="20.6640625" style="250" customWidth="1"/>
    <col min="5132" max="5132" width="20" style="250" customWidth="1"/>
    <col min="5133" max="5133" width="18.6640625" style="250" customWidth="1"/>
    <col min="5134" max="5134" width="21.33203125" style="250" customWidth="1"/>
    <col min="5135" max="5135" width="24.6640625" style="250" customWidth="1"/>
    <col min="5136" max="5136" width="23.6640625" style="250" customWidth="1"/>
    <col min="5137" max="5137" width="23.1640625" style="250" customWidth="1"/>
    <col min="5138" max="5145" width="15.6640625" style="250" customWidth="1"/>
    <col min="5146" max="5146" width="9.1640625" style="250" customWidth="1"/>
    <col min="5147" max="5376" width="9.1640625" style="250"/>
    <col min="5377" max="5377" width="3.5" style="250" customWidth="1"/>
    <col min="5378" max="5378" width="42.1640625" style="250" customWidth="1"/>
    <col min="5379" max="5379" width="26.83203125" style="250" customWidth="1"/>
    <col min="5380" max="5380" width="35.6640625" style="250" customWidth="1"/>
    <col min="5381" max="5381" width="21.83203125" style="250" customWidth="1"/>
    <col min="5382" max="5382" width="27.83203125" style="250" customWidth="1"/>
    <col min="5383" max="5384" width="15.6640625" style="250" customWidth="1"/>
    <col min="5385" max="5385" width="20.6640625" style="250" customWidth="1"/>
    <col min="5386" max="5386" width="16.5" style="250" customWidth="1"/>
    <col min="5387" max="5387" width="20.6640625" style="250" customWidth="1"/>
    <col min="5388" max="5388" width="20" style="250" customWidth="1"/>
    <col min="5389" max="5389" width="18.6640625" style="250" customWidth="1"/>
    <col min="5390" max="5390" width="21.33203125" style="250" customWidth="1"/>
    <col min="5391" max="5391" width="24.6640625" style="250" customWidth="1"/>
    <col min="5392" max="5392" width="23.6640625" style="250" customWidth="1"/>
    <col min="5393" max="5393" width="23.1640625" style="250" customWidth="1"/>
    <col min="5394" max="5401" width="15.6640625" style="250" customWidth="1"/>
    <col min="5402" max="5402" width="9.1640625" style="250" customWidth="1"/>
    <col min="5403" max="5632" width="9.1640625" style="250"/>
    <col min="5633" max="5633" width="3.5" style="250" customWidth="1"/>
    <col min="5634" max="5634" width="42.1640625" style="250" customWidth="1"/>
    <col min="5635" max="5635" width="26.83203125" style="250" customWidth="1"/>
    <col min="5636" max="5636" width="35.6640625" style="250" customWidth="1"/>
    <col min="5637" max="5637" width="21.83203125" style="250" customWidth="1"/>
    <col min="5638" max="5638" width="27.83203125" style="250" customWidth="1"/>
    <col min="5639" max="5640" width="15.6640625" style="250" customWidth="1"/>
    <col min="5641" max="5641" width="20.6640625" style="250" customWidth="1"/>
    <col min="5642" max="5642" width="16.5" style="250" customWidth="1"/>
    <col min="5643" max="5643" width="20.6640625" style="250" customWidth="1"/>
    <col min="5644" max="5644" width="20" style="250" customWidth="1"/>
    <col min="5645" max="5645" width="18.6640625" style="250" customWidth="1"/>
    <col min="5646" max="5646" width="21.33203125" style="250" customWidth="1"/>
    <col min="5647" max="5647" width="24.6640625" style="250" customWidth="1"/>
    <col min="5648" max="5648" width="23.6640625" style="250" customWidth="1"/>
    <col min="5649" max="5649" width="23.1640625" style="250" customWidth="1"/>
    <col min="5650" max="5657" width="15.6640625" style="250" customWidth="1"/>
    <col min="5658" max="5658" width="9.1640625" style="250" customWidth="1"/>
    <col min="5659" max="5888" width="9.1640625" style="250"/>
    <col min="5889" max="5889" width="3.5" style="250" customWidth="1"/>
    <col min="5890" max="5890" width="42.1640625" style="250" customWidth="1"/>
    <col min="5891" max="5891" width="26.83203125" style="250" customWidth="1"/>
    <col min="5892" max="5892" width="35.6640625" style="250" customWidth="1"/>
    <col min="5893" max="5893" width="21.83203125" style="250" customWidth="1"/>
    <col min="5894" max="5894" width="27.83203125" style="250" customWidth="1"/>
    <col min="5895" max="5896" width="15.6640625" style="250" customWidth="1"/>
    <col min="5897" max="5897" width="20.6640625" style="250" customWidth="1"/>
    <col min="5898" max="5898" width="16.5" style="250" customWidth="1"/>
    <col min="5899" max="5899" width="20.6640625" style="250" customWidth="1"/>
    <col min="5900" max="5900" width="20" style="250" customWidth="1"/>
    <col min="5901" max="5901" width="18.6640625" style="250" customWidth="1"/>
    <col min="5902" max="5902" width="21.33203125" style="250" customWidth="1"/>
    <col min="5903" max="5903" width="24.6640625" style="250" customWidth="1"/>
    <col min="5904" max="5904" width="23.6640625" style="250" customWidth="1"/>
    <col min="5905" max="5905" width="23.1640625" style="250" customWidth="1"/>
    <col min="5906" max="5913" width="15.6640625" style="250" customWidth="1"/>
    <col min="5914" max="5914" width="9.1640625" style="250" customWidth="1"/>
    <col min="5915" max="6144" width="9.1640625" style="250"/>
    <col min="6145" max="6145" width="3.5" style="250" customWidth="1"/>
    <col min="6146" max="6146" width="42.1640625" style="250" customWidth="1"/>
    <col min="6147" max="6147" width="26.83203125" style="250" customWidth="1"/>
    <col min="6148" max="6148" width="35.6640625" style="250" customWidth="1"/>
    <col min="6149" max="6149" width="21.83203125" style="250" customWidth="1"/>
    <col min="6150" max="6150" width="27.83203125" style="250" customWidth="1"/>
    <col min="6151" max="6152" width="15.6640625" style="250" customWidth="1"/>
    <col min="6153" max="6153" width="20.6640625" style="250" customWidth="1"/>
    <col min="6154" max="6154" width="16.5" style="250" customWidth="1"/>
    <col min="6155" max="6155" width="20.6640625" style="250" customWidth="1"/>
    <col min="6156" max="6156" width="20" style="250" customWidth="1"/>
    <col min="6157" max="6157" width="18.6640625" style="250" customWidth="1"/>
    <col min="6158" max="6158" width="21.33203125" style="250" customWidth="1"/>
    <col min="6159" max="6159" width="24.6640625" style="250" customWidth="1"/>
    <col min="6160" max="6160" width="23.6640625" style="250" customWidth="1"/>
    <col min="6161" max="6161" width="23.1640625" style="250" customWidth="1"/>
    <col min="6162" max="6169" width="15.6640625" style="250" customWidth="1"/>
    <col min="6170" max="6170" width="9.1640625" style="250" customWidth="1"/>
    <col min="6171" max="6400" width="9.1640625" style="250"/>
    <col min="6401" max="6401" width="3.5" style="250" customWidth="1"/>
    <col min="6402" max="6402" width="42.1640625" style="250" customWidth="1"/>
    <col min="6403" max="6403" width="26.83203125" style="250" customWidth="1"/>
    <col min="6404" max="6404" width="35.6640625" style="250" customWidth="1"/>
    <col min="6405" max="6405" width="21.83203125" style="250" customWidth="1"/>
    <col min="6406" max="6406" width="27.83203125" style="250" customWidth="1"/>
    <col min="6407" max="6408" width="15.6640625" style="250" customWidth="1"/>
    <col min="6409" max="6409" width="20.6640625" style="250" customWidth="1"/>
    <col min="6410" max="6410" width="16.5" style="250" customWidth="1"/>
    <col min="6411" max="6411" width="20.6640625" style="250" customWidth="1"/>
    <col min="6412" max="6412" width="20" style="250" customWidth="1"/>
    <col min="6413" max="6413" width="18.6640625" style="250" customWidth="1"/>
    <col min="6414" max="6414" width="21.33203125" style="250" customWidth="1"/>
    <col min="6415" max="6415" width="24.6640625" style="250" customWidth="1"/>
    <col min="6416" max="6416" width="23.6640625" style="250" customWidth="1"/>
    <col min="6417" max="6417" width="23.1640625" style="250" customWidth="1"/>
    <col min="6418" max="6425" width="15.6640625" style="250" customWidth="1"/>
    <col min="6426" max="6426" width="9.1640625" style="250" customWidth="1"/>
    <col min="6427" max="6656" width="9.1640625" style="250"/>
    <col min="6657" max="6657" width="3.5" style="250" customWidth="1"/>
    <col min="6658" max="6658" width="42.1640625" style="250" customWidth="1"/>
    <col min="6659" max="6659" width="26.83203125" style="250" customWidth="1"/>
    <col min="6660" max="6660" width="35.6640625" style="250" customWidth="1"/>
    <col min="6661" max="6661" width="21.83203125" style="250" customWidth="1"/>
    <col min="6662" max="6662" width="27.83203125" style="250" customWidth="1"/>
    <col min="6663" max="6664" width="15.6640625" style="250" customWidth="1"/>
    <col min="6665" max="6665" width="20.6640625" style="250" customWidth="1"/>
    <col min="6666" max="6666" width="16.5" style="250" customWidth="1"/>
    <col min="6667" max="6667" width="20.6640625" style="250" customWidth="1"/>
    <col min="6668" max="6668" width="20" style="250" customWidth="1"/>
    <col min="6669" max="6669" width="18.6640625" style="250" customWidth="1"/>
    <col min="6670" max="6670" width="21.33203125" style="250" customWidth="1"/>
    <col min="6671" max="6671" width="24.6640625" style="250" customWidth="1"/>
    <col min="6672" max="6672" width="23.6640625" style="250" customWidth="1"/>
    <col min="6673" max="6673" width="23.1640625" style="250" customWidth="1"/>
    <col min="6674" max="6681" width="15.6640625" style="250" customWidth="1"/>
    <col min="6682" max="6682" width="9.1640625" style="250" customWidth="1"/>
    <col min="6683" max="6912" width="9.1640625" style="250"/>
    <col min="6913" max="6913" width="3.5" style="250" customWidth="1"/>
    <col min="6914" max="6914" width="42.1640625" style="250" customWidth="1"/>
    <col min="6915" max="6915" width="26.83203125" style="250" customWidth="1"/>
    <col min="6916" max="6916" width="35.6640625" style="250" customWidth="1"/>
    <col min="6917" max="6917" width="21.83203125" style="250" customWidth="1"/>
    <col min="6918" max="6918" width="27.83203125" style="250" customWidth="1"/>
    <col min="6919" max="6920" width="15.6640625" style="250" customWidth="1"/>
    <col min="6921" max="6921" width="20.6640625" style="250" customWidth="1"/>
    <col min="6922" max="6922" width="16.5" style="250" customWidth="1"/>
    <col min="6923" max="6923" width="20.6640625" style="250" customWidth="1"/>
    <col min="6924" max="6924" width="20" style="250" customWidth="1"/>
    <col min="6925" max="6925" width="18.6640625" style="250" customWidth="1"/>
    <col min="6926" max="6926" width="21.33203125" style="250" customWidth="1"/>
    <col min="6927" max="6927" width="24.6640625" style="250" customWidth="1"/>
    <col min="6928" max="6928" width="23.6640625" style="250" customWidth="1"/>
    <col min="6929" max="6929" width="23.1640625" style="250" customWidth="1"/>
    <col min="6930" max="6937" width="15.6640625" style="250" customWidth="1"/>
    <col min="6938" max="6938" width="9.1640625" style="250" customWidth="1"/>
    <col min="6939" max="7168" width="9.1640625" style="250"/>
    <col min="7169" max="7169" width="3.5" style="250" customWidth="1"/>
    <col min="7170" max="7170" width="42.1640625" style="250" customWidth="1"/>
    <col min="7171" max="7171" width="26.83203125" style="250" customWidth="1"/>
    <col min="7172" max="7172" width="35.6640625" style="250" customWidth="1"/>
    <col min="7173" max="7173" width="21.83203125" style="250" customWidth="1"/>
    <col min="7174" max="7174" width="27.83203125" style="250" customWidth="1"/>
    <col min="7175" max="7176" width="15.6640625" style="250" customWidth="1"/>
    <col min="7177" max="7177" width="20.6640625" style="250" customWidth="1"/>
    <col min="7178" max="7178" width="16.5" style="250" customWidth="1"/>
    <col min="7179" max="7179" width="20.6640625" style="250" customWidth="1"/>
    <col min="7180" max="7180" width="20" style="250" customWidth="1"/>
    <col min="7181" max="7181" width="18.6640625" style="250" customWidth="1"/>
    <col min="7182" max="7182" width="21.33203125" style="250" customWidth="1"/>
    <col min="7183" max="7183" width="24.6640625" style="250" customWidth="1"/>
    <col min="7184" max="7184" width="23.6640625" style="250" customWidth="1"/>
    <col min="7185" max="7185" width="23.1640625" style="250" customWidth="1"/>
    <col min="7186" max="7193" width="15.6640625" style="250" customWidth="1"/>
    <col min="7194" max="7194" width="9.1640625" style="250" customWidth="1"/>
    <col min="7195" max="7424" width="9.1640625" style="250"/>
    <col min="7425" max="7425" width="3.5" style="250" customWidth="1"/>
    <col min="7426" max="7426" width="42.1640625" style="250" customWidth="1"/>
    <col min="7427" max="7427" width="26.83203125" style="250" customWidth="1"/>
    <col min="7428" max="7428" width="35.6640625" style="250" customWidth="1"/>
    <col min="7429" max="7429" width="21.83203125" style="250" customWidth="1"/>
    <col min="7430" max="7430" width="27.83203125" style="250" customWidth="1"/>
    <col min="7431" max="7432" width="15.6640625" style="250" customWidth="1"/>
    <col min="7433" max="7433" width="20.6640625" style="250" customWidth="1"/>
    <col min="7434" max="7434" width="16.5" style="250" customWidth="1"/>
    <col min="7435" max="7435" width="20.6640625" style="250" customWidth="1"/>
    <col min="7436" max="7436" width="20" style="250" customWidth="1"/>
    <col min="7437" max="7437" width="18.6640625" style="250" customWidth="1"/>
    <col min="7438" max="7438" width="21.33203125" style="250" customWidth="1"/>
    <col min="7439" max="7439" width="24.6640625" style="250" customWidth="1"/>
    <col min="7440" max="7440" width="23.6640625" style="250" customWidth="1"/>
    <col min="7441" max="7441" width="23.1640625" style="250" customWidth="1"/>
    <col min="7442" max="7449" width="15.6640625" style="250" customWidth="1"/>
    <col min="7450" max="7450" width="9.1640625" style="250" customWidth="1"/>
    <col min="7451" max="7680" width="9.1640625" style="250"/>
    <col min="7681" max="7681" width="3.5" style="250" customWidth="1"/>
    <col min="7682" max="7682" width="42.1640625" style="250" customWidth="1"/>
    <col min="7683" max="7683" width="26.83203125" style="250" customWidth="1"/>
    <col min="7684" max="7684" width="35.6640625" style="250" customWidth="1"/>
    <col min="7685" max="7685" width="21.83203125" style="250" customWidth="1"/>
    <col min="7686" max="7686" width="27.83203125" style="250" customWidth="1"/>
    <col min="7687" max="7688" width="15.6640625" style="250" customWidth="1"/>
    <col min="7689" max="7689" width="20.6640625" style="250" customWidth="1"/>
    <col min="7690" max="7690" width="16.5" style="250" customWidth="1"/>
    <col min="7691" max="7691" width="20.6640625" style="250" customWidth="1"/>
    <col min="7692" max="7692" width="20" style="250" customWidth="1"/>
    <col min="7693" max="7693" width="18.6640625" style="250" customWidth="1"/>
    <col min="7694" max="7694" width="21.33203125" style="250" customWidth="1"/>
    <col min="7695" max="7695" width="24.6640625" style="250" customWidth="1"/>
    <col min="7696" max="7696" width="23.6640625" style="250" customWidth="1"/>
    <col min="7697" max="7697" width="23.1640625" style="250" customWidth="1"/>
    <col min="7698" max="7705" width="15.6640625" style="250" customWidth="1"/>
    <col min="7706" max="7706" width="9.1640625" style="250" customWidth="1"/>
    <col min="7707" max="7936" width="9.1640625" style="250"/>
    <col min="7937" max="7937" width="3.5" style="250" customWidth="1"/>
    <col min="7938" max="7938" width="42.1640625" style="250" customWidth="1"/>
    <col min="7939" max="7939" width="26.83203125" style="250" customWidth="1"/>
    <col min="7940" max="7940" width="35.6640625" style="250" customWidth="1"/>
    <col min="7941" max="7941" width="21.83203125" style="250" customWidth="1"/>
    <col min="7942" max="7942" width="27.83203125" style="250" customWidth="1"/>
    <col min="7943" max="7944" width="15.6640625" style="250" customWidth="1"/>
    <col min="7945" max="7945" width="20.6640625" style="250" customWidth="1"/>
    <col min="7946" max="7946" width="16.5" style="250" customWidth="1"/>
    <col min="7947" max="7947" width="20.6640625" style="250" customWidth="1"/>
    <col min="7948" max="7948" width="20" style="250" customWidth="1"/>
    <col min="7949" max="7949" width="18.6640625" style="250" customWidth="1"/>
    <col min="7950" max="7950" width="21.33203125" style="250" customWidth="1"/>
    <col min="7951" max="7951" width="24.6640625" style="250" customWidth="1"/>
    <col min="7952" max="7952" width="23.6640625" style="250" customWidth="1"/>
    <col min="7953" max="7953" width="23.1640625" style="250" customWidth="1"/>
    <col min="7954" max="7961" width="15.6640625" style="250" customWidth="1"/>
    <col min="7962" max="7962" width="9.1640625" style="250" customWidth="1"/>
    <col min="7963" max="8192" width="9.1640625" style="250"/>
    <col min="8193" max="8193" width="3.5" style="250" customWidth="1"/>
    <col min="8194" max="8194" width="42.1640625" style="250" customWidth="1"/>
    <col min="8195" max="8195" width="26.83203125" style="250" customWidth="1"/>
    <col min="8196" max="8196" width="35.6640625" style="250" customWidth="1"/>
    <col min="8197" max="8197" width="21.83203125" style="250" customWidth="1"/>
    <col min="8198" max="8198" width="27.83203125" style="250" customWidth="1"/>
    <col min="8199" max="8200" width="15.6640625" style="250" customWidth="1"/>
    <col min="8201" max="8201" width="20.6640625" style="250" customWidth="1"/>
    <col min="8202" max="8202" width="16.5" style="250" customWidth="1"/>
    <col min="8203" max="8203" width="20.6640625" style="250" customWidth="1"/>
    <col min="8204" max="8204" width="20" style="250" customWidth="1"/>
    <col min="8205" max="8205" width="18.6640625" style="250" customWidth="1"/>
    <col min="8206" max="8206" width="21.33203125" style="250" customWidth="1"/>
    <col min="8207" max="8207" width="24.6640625" style="250" customWidth="1"/>
    <col min="8208" max="8208" width="23.6640625" style="250" customWidth="1"/>
    <col min="8209" max="8209" width="23.1640625" style="250" customWidth="1"/>
    <col min="8210" max="8217" width="15.6640625" style="250" customWidth="1"/>
    <col min="8218" max="8218" width="9.1640625" style="250" customWidth="1"/>
    <col min="8219" max="8448" width="9.1640625" style="250"/>
    <col min="8449" max="8449" width="3.5" style="250" customWidth="1"/>
    <col min="8450" max="8450" width="42.1640625" style="250" customWidth="1"/>
    <col min="8451" max="8451" width="26.83203125" style="250" customWidth="1"/>
    <col min="8452" max="8452" width="35.6640625" style="250" customWidth="1"/>
    <col min="8453" max="8453" width="21.83203125" style="250" customWidth="1"/>
    <col min="8454" max="8454" width="27.83203125" style="250" customWidth="1"/>
    <col min="8455" max="8456" width="15.6640625" style="250" customWidth="1"/>
    <col min="8457" max="8457" width="20.6640625" style="250" customWidth="1"/>
    <col min="8458" max="8458" width="16.5" style="250" customWidth="1"/>
    <col min="8459" max="8459" width="20.6640625" style="250" customWidth="1"/>
    <col min="8460" max="8460" width="20" style="250" customWidth="1"/>
    <col min="8461" max="8461" width="18.6640625" style="250" customWidth="1"/>
    <col min="8462" max="8462" width="21.33203125" style="250" customWidth="1"/>
    <col min="8463" max="8463" width="24.6640625" style="250" customWidth="1"/>
    <col min="8464" max="8464" width="23.6640625" style="250" customWidth="1"/>
    <col min="8465" max="8465" width="23.1640625" style="250" customWidth="1"/>
    <col min="8466" max="8473" width="15.6640625" style="250" customWidth="1"/>
    <col min="8474" max="8474" width="9.1640625" style="250" customWidth="1"/>
    <col min="8475" max="8704" width="9.1640625" style="250"/>
    <col min="8705" max="8705" width="3.5" style="250" customWidth="1"/>
    <col min="8706" max="8706" width="42.1640625" style="250" customWidth="1"/>
    <col min="8707" max="8707" width="26.83203125" style="250" customWidth="1"/>
    <col min="8708" max="8708" width="35.6640625" style="250" customWidth="1"/>
    <col min="8709" max="8709" width="21.83203125" style="250" customWidth="1"/>
    <col min="8710" max="8710" width="27.83203125" style="250" customWidth="1"/>
    <col min="8711" max="8712" width="15.6640625" style="250" customWidth="1"/>
    <col min="8713" max="8713" width="20.6640625" style="250" customWidth="1"/>
    <col min="8714" max="8714" width="16.5" style="250" customWidth="1"/>
    <col min="8715" max="8715" width="20.6640625" style="250" customWidth="1"/>
    <col min="8716" max="8716" width="20" style="250" customWidth="1"/>
    <col min="8717" max="8717" width="18.6640625" style="250" customWidth="1"/>
    <col min="8718" max="8718" width="21.33203125" style="250" customWidth="1"/>
    <col min="8719" max="8719" width="24.6640625" style="250" customWidth="1"/>
    <col min="8720" max="8720" width="23.6640625" style="250" customWidth="1"/>
    <col min="8721" max="8721" width="23.1640625" style="250" customWidth="1"/>
    <col min="8722" max="8729" width="15.6640625" style="250" customWidth="1"/>
    <col min="8730" max="8730" width="9.1640625" style="250" customWidth="1"/>
    <col min="8731" max="8960" width="9.1640625" style="250"/>
    <col min="8961" max="8961" width="3.5" style="250" customWidth="1"/>
    <col min="8962" max="8962" width="42.1640625" style="250" customWidth="1"/>
    <col min="8963" max="8963" width="26.83203125" style="250" customWidth="1"/>
    <col min="8964" max="8964" width="35.6640625" style="250" customWidth="1"/>
    <col min="8965" max="8965" width="21.83203125" style="250" customWidth="1"/>
    <col min="8966" max="8966" width="27.83203125" style="250" customWidth="1"/>
    <col min="8967" max="8968" width="15.6640625" style="250" customWidth="1"/>
    <col min="8969" max="8969" width="20.6640625" style="250" customWidth="1"/>
    <col min="8970" max="8970" width="16.5" style="250" customWidth="1"/>
    <col min="8971" max="8971" width="20.6640625" style="250" customWidth="1"/>
    <col min="8972" max="8972" width="20" style="250" customWidth="1"/>
    <col min="8973" max="8973" width="18.6640625" style="250" customWidth="1"/>
    <col min="8974" max="8974" width="21.33203125" style="250" customWidth="1"/>
    <col min="8975" max="8975" width="24.6640625" style="250" customWidth="1"/>
    <col min="8976" max="8976" width="23.6640625" style="250" customWidth="1"/>
    <col min="8977" max="8977" width="23.1640625" style="250" customWidth="1"/>
    <col min="8978" max="8985" width="15.6640625" style="250" customWidth="1"/>
    <col min="8986" max="8986" width="9.1640625" style="250" customWidth="1"/>
    <col min="8987" max="9216" width="9.1640625" style="250"/>
    <col min="9217" max="9217" width="3.5" style="250" customWidth="1"/>
    <col min="9218" max="9218" width="42.1640625" style="250" customWidth="1"/>
    <col min="9219" max="9219" width="26.83203125" style="250" customWidth="1"/>
    <col min="9220" max="9220" width="35.6640625" style="250" customWidth="1"/>
    <col min="9221" max="9221" width="21.83203125" style="250" customWidth="1"/>
    <col min="9222" max="9222" width="27.83203125" style="250" customWidth="1"/>
    <col min="9223" max="9224" width="15.6640625" style="250" customWidth="1"/>
    <col min="9225" max="9225" width="20.6640625" style="250" customWidth="1"/>
    <col min="9226" max="9226" width="16.5" style="250" customWidth="1"/>
    <col min="9227" max="9227" width="20.6640625" style="250" customWidth="1"/>
    <col min="9228" max="9228" width="20" style="250" customWidth="1"/>
    <col min="9229" max="9229" width="18.6640625" style="250" customWidth="1"/>
    <col min="9230" max="9230" width="21.33203125" style="250" customWidth="1"/>
    <col min="9231" max="9231" width="24.6640625" style="250" customWidth="1"/>
    <col min="9232" max="9232" width="23.6640625" style="250" customWidth="1"/>
    <col min="9233" max="9233" width="23.1640625" style="250" customWidth="1"/>
    <col min="9234" max="9241" width="15.6640625" style="250" customWidth="1"/>
    <col min="9242" max="9242" width="9.1640625" style="250" customWidth="1"/>
    <col min="9243" max="9472" width="9.1640625" style="250"/>
    <col min="9473" max="9473" width="3.5" style="250" customWidth="1"/>
    <col min="9474" max="9474" width="42.1640625" style="250" customWidth="1"/>
    <col min="9475" max="9475" width="26.83203125" style="250" customWidth="1"/>
    <col min="9476" max="9476" width="35.6640625" style="250" customWidth="1"/>
    <col min="9477" max="9477" width="21.83203125" style="250" customWidth="1"/>
    <col min="9478" max="9478" width="27.83203125" style="250" customWidth="1"/>
    <col min="9479" max="9480" width="15.6640625" style="250" customWidth="1"/>
    <col min="9481" max="9481" width="20.6640625" style="250" customWidth="1"/>
    <col min="9482" max="9482" width="16.5" style="250" customWidth="1"/>
    <col min="9483" max="9483" width="20.6640625" style="250" customWidth="1"/>
    <col min="9484" max="9484" width="20" style="250" customWidth="1"/>
    <col min="9485" max="9485" width="18.6640625" style="250" customWidth="1"/>
    <col min="9486" max="9486" width="21.33203125" style="250" customWidth="1"/>
    <col min="9487" max="9487" width="24.6640625" style="250" customWidth="1"/>
    <col min="9488" max="9488" width="23.6640625" style="250" customWidth="1"/>
    <col min="9489" max="9489" width="23.1640625" style="250" customWidth="1"/>
    <col min="9490" max="9497" width="15.6640625" style="250" customWidth="1"/>
    <col min="9498" max="9498" width="9.1640625" style="250" customWidth="1"/>
    <col min="9499" max="9728" width="9.1640625" style="250"/>
    <col min="9729" max="9729" width="3.5" style="250" customWidth="1"/>
    <col min="9730" max="9730" width="42.1640625" style="250" customWidth="1"/>
    <col min="9731" max="9731" width="26.83203125" style="250" customWidth="1"/>
    <col min="9732" max="9732" width="35.6640625" style="250" customWidth="1"/>
    <col min="9733" max="9733" width="21.83203125" style="250" customWidth="1"/>
    <col min="9734" max="9734" width="27.83203125" style="250" customWidth="1"/>
    <col min="9735" max="9736" width="15.6640625" style="250" customWidth="1"/>
    <col min="9737" max="9737" width="20.6640625" style="250" customWidth="1"/>
    <col min="9738" max="9738" width="16.5" style="250" customWidth="1"/>
    <col min="9739" max="9739" width="20.6640625" style="250" customWidth="1"/>
    <col min="9740" max="9740" width="20" style="250" customWidth="1"/>
    <col min="9741" max="9741" width="18.6640625" style="250" customWidth="1"/>
    <col min="9742" max="9742" width="21.33203125" style="250" customWidth="1"/>
    <col min="9743" max="9743" width="24.6640625" style="250" customWidth="1"/>
    <col min="9744" max="9744" width="23.6640625" style="250" customWidth="1"/>
    <col min="9745" max="9745" width="23.1640625" style="250" customWidth="1"/>
    <col min="9746" max="9753" width="15.6640625" style="250" customWidth="1"/>
    <col min="9754" max="9754" width="9.1640625" style="250" customWidth="1"/>
    <col min="9755" max="9984" width="9.1640625" style="250"/>
    <col min="9985" max="9985" width="3.5" style="250" customWidth="1"/>
    <col min="9986" max="9986" width="42.1640625" style="250" customWidth="1"/>
    <col min="9987" max="9987" width="26.83203125" style="250" customWidth="1"/>
    <col min="9988" max="9988" width="35.6640625" style="250" customWidth="1"/>
    <col min="9989" max="9989" width="21.83203125" style="250" customWidth="1"/>
    <col min="9990" max="9990" width="27.83203125" style="250" customWidth="1"/>
    <col min="9991" max="9992" width="15.6640625" style="250" customWidth="1"/>
    <col min="9993" max="9993" width="20.6640625" style="250" customWidth="1"/>
    <col min="9994" max="9994" width="16.5" style="250" customWidth="1"/>
    <col min="9995" max="9995" width="20.6640625" style="250" customWidth="1"/>
    <col min="9996" max="9996" width="20" style="250" customWidth="1"/>
    <col min="9997" max="9997" width="18.6640625" style="250" customWidth="1"/>
    <col min="9998" max="9998" width="21.33203125" style="250" customWidth="1"/>
    <col min="9999" max="9999" width="24.6640625" style="250" customWidth="1"/>
    <col min="10000" max="10000" width="23.6640625" style="250" customWidth="1"/>
    <col min="10001" max="10001" width="23.1640625" style="250" customWidth="1"/>
    <col min="10002" max="10009" width="15.6640625" style="250" customWidth="1"/>
    <col min="10010" max="10010" width="9.1640625" style="250" customWidth="1"/>
    <col min="10011" max="10240" width="9.1640625" style="250"/>
    <col min="10241" max="10241" width="3.5" style="250" customWidth="1"/>
    <col min="10242" max="10242" width="42.1640625" style="250" customWidth="1"/>
    <col min="10243" max="10243" width="26.83203125" style="250" customWidth="1"/>
    <col min="10244" max="10244" width="35.6640625" style="250" customWidth="1"/>
    <col min="10245" max="10245" width="21.83203125" style="250" customWidth="1"/>
    <col min="10246" max="10246" width="27.83203125" style="250" customWidth="1"/>
    <col min="10247" max="10248" width="15.6640625" style="250" customWidth="1"/>
    <col min="10249" max="10249" width="20.6640625" style="250" customWidth="1"/>
    <col min="10250" max="10250" width="16.5" style="250" customWidth="1"/>
    <col min="10251" max="10251" width="20.6640625" style="250" customWidth="1"/>
    <col min="10252" max="10252" width="20" style="250" customWidth="1"/>
    <col min="10253" max="10253" width="18.6640625" style="250" customWidth="1"/>
    <col min="10254" max="10254" width="21.33203125" style="250" customWidth="1"/>
    <col min="10255" max="10255" width="24.6640625" style="250" customWidth="1"/>
    <col min="10256" max="10256" width="23.6640625" style="250" customWidth="1"/>
    <col min="10257" max="10257" width="23.1640625" style="250" customWidth="1"/>
    <col min="10258" max="10265" width="15.6640625" style="250" customWidth="1"/>
    <col min="10266" max="10266" width="9.1640625" style="250" customWidth="1"/>
    <col min="10267" max="10496" width="9.1640625" style="250"/>
    <col min="10497" max="10497" width="3.5" style="250" customWidth="1"/>
    <col min="10498" max="10498" width="42.1640625" style="250" customWidth="1"/>
    <col min="10499" max="10499" width="26.83203125" style="250" customWidth="1"/>
    <col min="10500" max="10500" width="35.6640625" style="250" customWidth="1"/>
    <col min="10501" max="10501" width="21.83203125" style="250" customWidth="1"/>
    <col min="10502" max="10502" width="27.83203125" style="250" customWidth="1"/>
    <col min="10503" max="10504" width="15.6640625" style="250" customWidth="1"/>
    <col min="10505" max="10505" width="20.6640625" style="250" customWidth="1"/>
    <col min="10506" max="10506" width="16.5" style="250" customWidth="1"/>
    <col min="10507" max="10507" width="20.6640625" style="250" customWidth="1"/>
    <col min="10508" max="10508" width="20" style="250" customWidth="1"/>
    <col min="10509" max="10509" width="18.6640625" style="250" customWidth="1"/>
    <col min="10510" max="10510" width="21.33203125" style="250" customWidth="1"/>
    <col min="10511" max="10511" width="24.6640625" style="250" customWidth="1"/>
    <col min="10512" max="10512" width="23.6640625" style="250" customWidth="1"/>
    <col min="10513" max="10513" width="23.1640625" style="250" customWidth="1"/>
    <col min="10514" max="10521" width="15.6640625" style="250" customWidth="1"/>
    <col min="10522" max="10522" width="9.1640625" style="250" customWidth="1"/>
    <col min="10523" max="10752" width="9.1640625" style="250"/>
    <col min="10753" max="10753" width="3.5" style="250" customWidth="1"/>
    <col min="10754" max="10754" width="42.1640625" style="250" customWidth="1"/>
    <col min="10755" max="10755" width="26.83203125" style="250" customWidth="1"/>
    <col min="10756" max="10756" width="35.6640625" style="250" customWidth="1"/>
    <col min="10757" max="10757" width="21.83203125" style="250" customWidth="1"/>
    <col min="10758" max="10758" width="27.83203125" style="250" customWidth="1"/>
    <col min="10759" max="10760" width="15.6640625" style="250" customWidth="1"/>
    <col min="10761" max="10761" width="20.6640625" style="250" customWidth="1"/>
    <col min="10762" max="10762" width="16.5" style="250" customWidth="1"/>
    <col min="10763" max="10763" width="20.6640625" style="250" customWidth="1"/>
    <col min="10764" max="10764" width="20" style="250" customWidth="1"/>
    <col min="10765" max="10765" width="18.6640625" style="250" customWidth="1"/>
    <col min="10766" max="10766" width="21.33203125" style="250" customWidth="1"/>
    <col min="10767" max="10767" width="24.6640625" style="250" customWidth="1"/>
    <col min="10768" max="10768" width="23.6640625" style="250" customWidth="1"/>
    <col min="10769" max="10769" width="23.1640625" style="250" customWidth="1"/>
    <col min="10770" max="10777" width="15.6640625" style="250" customWidth="1"/>
    <col min="10778" max="10778" width="9.1640625" style="250" customWidth="1"/>
    <col min="10779" max="11008" width="9.1640625" style="250"/>
    <col min="11009" max="11009" width="3.5" style="250" customWidth="1"/>
    <col min="11010" max="11010" width="42.1640625" style="250" customWidth="1"/>
    <col min="11011" max="11011" width="26.83203125" style="250" customWidth="1"/>
    <col min="11012" max="11012" width="35.6640625" style="250" customWidth="1"/>
    <col min="11013" max="11013" width="21.83203125" style="250" customWidth="1"/>
    <col min="11014" max="11014" width="27.83203125" style="250" customWidth="1"/>
    <col min="11015" max="11016" width="15.6640625" style="250" customWidth="1"/>
    <col min="11017" max="11017" width="20.6640625" style="250" customWidth="1"/>
    <col min="11018" max="11018" width="16.5" style="250" customWidth="1"/>
    <col min="11019" max="11019" width="20.6640625" style="250" customWidth="1"/>
    <col min="11020" max="11020" width="20" style="250" customWidth="1"/>
    <col min="11021" max="11021" width="18.6640625" style="250" customWidth="1"/>
    <col min="11022" max="11022" width="21.33203125" style="250" customWidth="1"/>
    <col min="11023" max="11023" width="24.6640625" style="250" customWidth="1"/>
    <col min="11024" max="11024" width="23.6640625" style="250" customWidth="1"/>
    <col min="11025" max="11025" width="23.1640625" style="250" customWidth="1"/>
    <col min="11026" max="11033" width="15.6640625" style="250" customWidth="1"/>
    <col min="11034" max="11034" width="9.1640625" style="250" customWidth="1"/>
    <col min="11035" max="11264" width="9.1640625" style="250"/>
    <col min="11265" max="11265" width="3.5" style="250" customWidth="1"/>
    <col min="11266" max="11266" width="42.1640625" style="250" customWidth="1"/>
    <col min="11267" max="11267" width="26.83203125" style="250" customWidth="1"/>
    <col min="11268" max="11268" width="35.6640625" style="250" customWidth="1"/>
    <col min="11269" max="11269" width="21.83203125" style="250" customWidth="1"/>
    <col min="11270" max="11270" width="27.83203125" style="250" customWidth="1"/>
    <col min="11271" max="11272" width="15.6640625" style="250" customWidth="1"/>
    <col min="11273" max="11273" width="20.6640625" style="250" customWidth="1"/>
    <col min="11274" max="11274" width="16.5" style="250" customWidth="1"/>
    <col min="11275" max="11275" width="20.6640625" style="250" customWidth="1"/>
    <col min="11276" max="11276" width="20" style="250" customWidth="1"/>
    <col min="11277" max="11277" width="18.6640625" style="250" customWidth="1"/>
    <col min="11278" max="11278" width="21.33203125" style="250" customWidth="1"/>
    <col min="11279" max="11279" width="24.6640625" style="250" customWidth="1"/>
    <col min="11280" max="11280" width="23.6640625" style="250" customWidth="1"/>
    <col min="11281" max="11281" width="23.1640625" style="250" customWidth="1"/>
    <col min="11282" max="11289" width="15.6640625" style="250" customWidth="1"/>
    <col min="11290" max="11290" width="9.1640625" style="250" customWidth="1"/>
    <col min="11291" max="11520" width="9.1640625" style="250"/>
    <col min="11521" max="11521" width="3.5" style="250" customWidth="1"/>
    <col min="11522" max="11522" width="42.1640625" style="250" customWidth="1"/>
    <col min="11523" max="11523" width="26.83203125" style="250" customWidth="1"/>
    <col min="11524" max="11524" width="35.6640625" style="250" customWidth="1"/>
    <col min="11525" max="11525" width="21.83203125" style="250" customWidth="1"/>
    <col min="11526" max="11526" width="27.83203125" style="250" customWidth="1"/>
    <col min="11527" max="11528" width="15.6640625" style="250" customWidth="1"/>
    <col min="11529" max="11529" width="20.6640625" style="250" customWidth="1"/>
    <col min="11530" max="11530" width="16.5" style="250" customWidth="1"/>
    <col min="11531" max="11531" width="20.6640625" style="250" customWidth="1"/>
    <col min="11532" max="11532" width="20" style="250" customWidth="1"/>
    <col min="11533" max="11533" width="18.6640625" style="250" customWidth="1"/>
    <col min="11534" max="11534" width="21.33203125" style="250" customWidth="1"/>
    <col min="11535" max="11535" width="24.6640625" style="250" customWidth="1"/>
    <col min="11536" max="11536" width="23.6640625" style="250" customWidth="1"/>
    <col min="11537" max="11537" width="23.1640625" style="250" customWidth="1"/>
    <col min="11538" max="11545" width="15.6640625" style="250" customWidth="1"/>
    <col min="11546" max="11546" width="9.1640625" style="250" customWidth="1"/>
    <col min="11547" max="11776" width="9.1640625" style="250"/>
    <col min="11777" max="11777" width="3.5" style="250" customWidth="1"/>
    <col min="11778" max="11778" width="42.1640625" style="250" customWidth="1"/>
    <col min="11779" max="11779" width="26.83203125" style="250" customWidth="1"/>
    <col min="11780" max="11780" width="35.6640625" style="250" customWidth="1"/>
    <col min="11781" max="11781" width="21.83203125" style="250" customWidth="1"/>
    <col min="11782" max="11782" width="27.83203125" style="250" customWidth="1"/>
    <col min="11783" max="11784" width="15.6640625" style="250" customWidth="1"/>
    <col min="11785" max="11785" width="20.6640625" style="250" customWidth="1"/>
    <col min="11786" max="11786" width="16.5" style="250" customWidth="1"/>
    <col min="11787" max="11787" width="20.6640625" style="250" customWidth="1"/>
    <col min="11788" max="11788" width="20" style="250" customWidth="1"/>
    <col min="11789" max="11789" width="18.6640625" style="250" customWidth="1"/>
    <col min="11790" max="11790" width="21.33203125" style="250" customWidth="1"/>
    <col min="11791" max="11791" width="24.6640625" style="250" customWidth="1"/>
    <col min="11792" max="11792" width="23.6640625" style="250" customWidth="1"/>
    <col min="11793" max="11793" width="23.1640625" style="250" customWidth="1"/>
    <col min="11794" max="11801" width="15.6640625" style="250" customWidth="1"/>
    <col min="11802" max="11802" width="9.1640625" style="250" customWidth="1"/>
    <col min="11803" max="12032" width="9.1640625" style="250"/>
    <col min="12033" max="12033" width="3.5" style="250" customWidth="1"/>
    <col min="12034" max="12034" width="42.1640625" style="250" customWidth="1"/>
    <col min="12035" max="12035" width="26.83203125" style="250" customWidth="1"/>
    <col min="12036" max="12036" width="35.6640625" style="250" customWidth="1"/>
    <col min="12037" max="12037" width="21.83203125" style="250" customWidth="1"/>
    <col min="12038" max="12038" width="27.83203125" style="250" customWidth="1"/>
    <col min="12039" max="12040" width="15.6640625" style="250" customWidth="1"/>
    <col min="12041" max="12041" width="20.6640625" style="250" customWidth="1"/>
    <col min="12042" max="12042" width="16.5" style="250" customWidth="1"/>
    <col min="12043" max="12043" width="20.6640625" style="250" customWidth="1"/>
    <col min="12044" max="12044" width="20" style="250" customWidth="1"/>
    <col min="12045" max="12045" width="18.6640625" style="250" customWidth="1"/>
    <col min="12046" max="12046" width="21.33203125" style="250" customWidth="1"/>
    <col min="12047" max="12047" width="24.6640625" style="250" customWidth="1"/>
    <col min="12048" max="12048" width="23.6640625" style="250" customWidth="1"/>
    <col min="12049" max="12049" width="23.1640625" style="250" customWidth="1"/>
    <col min="12050" max="12057" width="15.6640625" style="250" customWidth="1"/>
    <col min="12058" max="12058" width="9.1640625" style="250" customWidth="1"/>
    <col min="12059" max="12288" width="9.1640625" style="250"/>
    <col min="12289" max="12289" width="3.5" style="250" customWidth="1"/>
    <col min="12290" max="12290" width="42.1640625" style="250" customWidth="1"/>
    <col min="12291" max="12291" width="26.83203125" style="250" customWidth="1"/>
    <col min="12292" max="12292" width="35.6640625" style="250" customWidth="1"/>
    <col min="12293" max="12293" width="21.83203125" style="250" customWidth="1"/>
    <col min="12294" max="12294" width="27.83203125" style="250" customWidth="1"/>
    <col min="12295" max="12296" width="15.6640625" style="250" customWidth="1"/>
    <col min="12297" max="12297" width="20.6640625" style="250" customWidth="1"/>
    <col min="12298" max="12298" width="16.5" style="250" customWidth="1"/>
    <col min="12299" max="12299" width="20.6640625" style="250" customWidth="1"/>
    <col min="12300" max="12300" width="20" style="250" customWidth="1"/>
    <col min="12301" max="12301" width="18.6640625" style="250" customWidth="1"/>
    <col min="12302" max="12302" width="21.33203125" style="250" customWidth="1"/>
    <col min="12303" max="12303" width="24.6640625" style="250" customWidth="1"/>
    <col min="12304" max="12304" width="23.6640625" style="250" customWidth="1"/>
    <col min="12305" max="12305" width="23.1640625" style="250" customWidth="1"/>
    <col min="12306" max="12313" width="15.6640625" style="250" customWidth="1"/>
    <col min="12314" max="12314" width="9.1640625" style="250" customWidth="1"/>
    <col min="12315" max="12544" width="9.1640625" style="250"/>
    <col min="12545" max="12545" width="3.5" style="250" customWidth="1"/>
    <col min="12546" max="12546" width="42.1640625" style="250" customWidth="1"/>
    <col min="12547" max="12547" width="26.83203125" style="250" customWidth="1"/>
    <col min="12548" max="12548" width="35.6640625" style="250" customWidth="1"/>
    <col min="12549" max="12549" width="21.83203125" style="250" customWidth="1"/>
    <col min="12550" max="12550" width="27.83203125" style="250" customWidth="1"/>
    <col min="12551" max="12552" width="15.6640625" style="250" customWidth="1"/>
    <col min="12553" max="12553" width="20.6640625" style="250" customWidth="1"/>
    <col min="12554" max="12554" width="16.5" style="250" customWidth="1"/>
    <col min="12555" max="12555" width="20.6640625" style="250" customWidth="1"/>
    <col min="12556" max="12556" width="20" style="250" customWidth="1"/>
    <col min="12557" max="12557" width="18.6640625" style="250" customWidth="1"/>
    <col min="12558" max="12558" width="21.33203125" style="250" customWidth="1"/>
    <col min="12559" max="12559" width="24.6640625" style="250" customWidth="1"/>
    <col min="12560" max="12560" width="23.6640625" style="250" customWidth="1"/>
    <col min="12561" max="12561" width="23.1640625" style="250" customWidth="1"/>
    <col min="12562" max="12569" width="15.6640625" style="250" customWidth="1"/>
    <col min="12570" max="12570" width="9.1640625" style="250" customWidth="1"/>
    <col min="12571" max="12800" width="9.1640625" style="250"/>
    <col min="12801" max="12801" width="3.5" style="250" customWidth="1"/>
    <col min="12802" max="12802" width="42.1640625" style="250" customWidth="1"/>
    <col min="12803" max="12803" width="26.83203125" style="250" customWidth="1"/>
    <col min="12804" max="12804" width="35.6640625" style="250" customWidth="1"/>
    <col min="12805" max="12805" width="21.83203125" style="250" customWidth="1"/>
    <col min="12806" max="12806" width="27.83203125" style="250" customWidth="1"/>
    <col min="12807" max="12808" width="15.6640625" style="250" customWidth="1"/>
    <col min="12809" max="12809" width="20.6640625" style="250" customWidth="1"/>
    <col min="12810" max="12810" width="16.5" style="250" customWidth="1"/>
    <col min="12811" max="12811" width="20.6640625" style="250" customWidth="1"/>
    <col min="12812" max="12812" width="20" style="250" customWidth="1"/>
    <col min="12813" max="12813" width="18.6640625" style="250" customWidth="1"/>
    <col min="12814" max="12814" width="21.33203125" style="250" customWidth="1"/>
    <col min="12815" max="12815" width="24.6640625" style="250" customWidth="1"/>
    <col min="12816" max="12816" width="23.6640625" style="250" customWidth="1"/>
    <col min="12817" max="12817" width="23.1640625" style="250" customWidth="1"/>
    <col min="12818" max="12825" width="15.6640625" style="250" customWidth="1"/>
    <col min="12826" max="12826" width="9.1640625" style="250" customWidth="1"/>
    <col min="12827" max="13056" width="9.1640625" style="250"/>
    <col min="13057" max="13057" width="3.5" style="250" customWidth="1"/>
    <col min="13058" max="13058" width="42.1640625" style="250" customWidth="1"/>
    <col min="13059" max="13059" width="26.83203125" style="250" customWidth="1"/>
    <col min="13060" max="13060" width="35.6640625" style="250" customWidth="1"/>
    <col min="13061" max="13061" width="21.83203125" style="250" customWidth="1"/>
    <col min="13062" max="13062" width="27.83203125" style="250" customWidth="1"/>
    <col min="13063" max="13064" width="15.6640625" style="250" customWidth="1"/>
    <col min="13065" max="13065" width="20.6640625" style="250" customWidth="1"/>
    <col min="13066" max="13066" width="16.5" style="250" customWidth="1"/>
    <col min="13067" max="13067" width="20.6640625" style="250" customWidth="1"/>
    <col min="13068" max="13068" width="20" style="250" customWidth="1"/>
    <col min="13069" max="13069" width="18.6640625" style="250" customWidth="1"/>
    <col min="13070" max="13070" width="21.33203125" style="250" customWidth="1"/>
    <col min="13071" max="13071" width="24.6640625" style="250" customWidth="1"/>
    <col min="13072" max="13072" width="23.6640625" style="250" customWidth="1"/>
    <col min="13073" max="13073" width="23.1640625" style="250" customWidth="1"/>
    <col min="13074" max="13081" width="15.6640625" style="250" customWidth="1"/>
    <col min="13082" max="13082" width="9.1640625" style="250" customWidth="1"/>
    <col min="13083" max="13312" width="9.1640625" style="250"/>
    <col min="13313" max="13313" width="3.5" style="250" customWidth="1"/>
    <col min="13314" max="13314" width="42.1640625" style="250" customWidth="1"/>
    <col min="13315" max="13315" width="26.83203125" style="250" customWidth="1"/>
    <col min="13316" max="13316" width="35.6640625" style="250" customWidth="1"/>
    <col min="13317" max="13317" width="21.83203125" style="250" customWidth="1"/>
    <col min="13318" max="13318" width="27.83203125" style="250" customWidth="1"/>
    <col min="13319" max="13320" width="15.6640625" style="250" customWidth="1"/>
    <col min="13321" max="13321" width="20.6640625" style="250" customWidth="1"/>
    <col min="13322" max="13322" width="16.5" style="250" customWidth="1"/>
    <col min="13323" max="13323" width="20.6640625" style="250" customWidth="1"/>
    <col min="13324" max="13324" width="20" style="250" customWidth="1"/>
    <col min="13325" max="13325" width="18.6640625" style="250" customWidth="1"/>
    <col min="13326" max="13326" width="21.33203125" style="250" customWidth="1"/>
    <col min="13327" max="13327" width="24.6640625" style="250" customWidth="1"/>
    <col min="13328" max="13328" width="23.6640625" style="250" customWidth="1"/>
    <col min="13329" max="13329" width="23.1640625" style="250" customWidth="1"/>
    <col min="13330" max="13337" width="15.6640625" style="250" customWidth="1"/>
    <col min="13338" max="13338" width="9.1640625" style="250" customWidth="1"/>
    <col min="13339" max="13568" width="9.1640625" style="250"/>
    <col min="13569" max="13569" width="3.5" style="250" customWidth="1"/>
    <col min="13570" max="13570" width="42.1640625" style="250" customWidth="1"/>
    <col min="13571" max="13571" width="26.83203125" style="250" customWidth="1"/>
    <col min="13572" max="13572" width="35.6640625" style="250" customWidth="1"/>
    <col min="13573" max="13573" width="21.83203125" style="250" customWidth="1"/>
    <col min="13574" max="13574" width="27.83203125" style="250" customWidth="1"/>
    <col min="13575" max="13576" width="15.6640625" style="250" customWidth="1"/>
    <col min="13577" max="13577" width="20.6640625" style="250" customWidth="1"/>
    <col min="13578" max="13578" width="16.5" style="250" customWidth="1"/>
    <col min="13579" max="13579" width="20.6640625" style="250" customWidth="1"/>
    <col min="13580" max="13580" width="20" style="250" customWidth="1"/>
    <col min="13581" max="13581" width="18.6640625" style="250" customWidth="1"/>
    <col min="13582" max="13582" width="21.33203125" style="250" customWidth="1"/>
    <col min="13583" max="13583" width="24.6640625" style="250" customWidth="1"/>
    <col min="13584" max="13584" width="23.6640625" style="250" customWidth="1"/>
    <col min="13585" max="13585" width="23.1640625" style="250" customWidth="1"/>
    <col min="13586" max="13593" width="15.6640625" style="250" customWidth="1"/>
    <col min="13594" max="13594" width="9.1640625" style="250" customWidth="1"/>
    <col min="13595" max="13824" width="9.1640625" style="250"/>
    <col min="13825" max="13825" width="3.5" style="250" customWidth="1"/>
    <col min="13826" max="13826" width="42.1640625" style="250" customWidth="1"/>
    <col min="13827" max="13827" width="26.83203125" style="250" customWidth="1"/>
    <col min="13828" max="13828" width="35.6640625" style="250" customWidth="1"/>
    <col min="13829" max="13829" width="21.83203125" style="250" customWidth="1"/>
    <col min="13830" max="13830" width="27.83203125" style="250" customWidth="1"/>
    <col min="13831" max="13832" width="15.6640625" style="250" customWidth="1"/>
    <col min="13833" max="13833" width="20.6640625" style="250" customWidth="1"/>
    <col min="13834" max="13834" width="16.5" style="250" customWidth="1"/>
    <col min="13835" max="13835" width="20.6640625" style="250" customWidth="1"/>
    <col min="13836" max="13836" width="20" style="250" customWidth="1"/>
    <col min="13837" max="13837" width="18.6640625" style="250" customWidth="1"/>
    <col min="13838" max="13838" width="21.33203125" style="250" customWidth="1"/>
    <col min="13839" max="13839" width="24.6640625" style="250" customWidth="1"/>
    <col min="13840" max="13840" width="23.6640625" style="250" customWidth="1"/>
    <col min="13841" max="13841" width="23.1640625" style="250" customWidth="1"/>
    <col min="13842" max="13849" width="15.6640625" style="250" customWidth="1"/>
    <col min="13850" max="13850" width="9.1640625" style="250" customWidth="1"/>
    <col min="13851" max="14080" width="9.1640625" style="250"/>
    <col min="14081" max="14081" width="3.5" style="250" customWidth="1"/>
    <col min="14082" max="14082" width="42.1640625" style="250" customWidth="1"/>
    <col min="14083" max="14083" width="26.83203125" style="250" customWidth="1"/>
    <col min="14084" max="14084" width="35.6640625" style="250" customWidth="1"/>
    <col min="14085" max="14085" width="21.83203125" style="250" customWidth="1"/>
    <col min="14086" max="14086" width="27.83203125" style="250" customWidth="1"/>
    <col min="14087" max="14088" width="15.6640625" style="250" customWidth="1"/>
    <col min="14089" max="14089" width="20.6640625" style="250" customWidth="1"/>
    <col min="14090" max="14090" width="16.5" style="250" customWidth="1"/>
    <col min="14091" max="14091" width="20.6640625" style="250" customWidth="1"/>
    <col min="14092" max="14092" width="20" style="250" customWidth="1"/>
    <col min="14093" max="14093" width="18.6640625" style="250" customWidth="1"/>
    <col min="14094" max="14094" width="21.33203125" style="250" customWidth="1"/>
    <col min="14095" max="14095" width="24.6640625" style="250" customWidth="1"/>
    <col min="14096" max="14096" width="23.6640625" style="250" customWidth="1"/>
    <col min="14097" max="14097" width="23.1640625" style="250" customWidth="1"/>
    <col min="14098" max="14105" width="15.6640625" style="250" customWidth="1"/>
    <col min="14106" max="14106" width="9.1640625" style="250" customWidth="1"/>
    <col min="14107" max="14336" width="9.1640625" style="250"/>
    <col min="14337" max="14337" width="3.5" style="250" customWidth="1"/>
    <col min="14338" max="14338" width="42.1640625" style="250" customWidth="1"/>
    <col min="14339" max="14339" width="26.83203125" style="250" customWidth="1"/>
    <col min="14340" max="14340" width="35.6640625" style="250" customWidth="1"/>
    <col min="14341" max="14341" width="21.83203125" style="250" customWidth="1"/>
    <col min="14342" max="14342" width="27.83203125" style="250" customWidth="1"/>
    <col min="14343" max="14344" width="15.6640625" style="250" customWidth="1"/>
    <col min="14345" max="14345" width="20.6640625" style="250" customWidth="1"/>
    <col min="14346" max="14346" width="16.5" style="250" customWidth="1"/>
    <col min="14347" max="14347" width="20.6640625" style="250" customWidth="1"/>
    <col min="14348" max="14348" width="20" style="250" customWidth="1"/>
    <col min="14349" max="14349" width="18.6640625" style="250" customWidth="1"/>
    <col min="14350" max="14350" width="21.33203125" style="250" customWidth="1"/>
    <col min="14351" max="14351" width="24.6640625" style="250" customWidth="1"/>
    <col min="14352" max="14352" width="23.6640625" style="250" customWidth="1"/>
    <col min="14353" max="14353" width="23.1640625" style="250" customWidth="1"/>
    <col min="14354" max="14361" width="15.6640625" style="250" customWidth="1"/>
    <col min="14362" max="14362" width="9.1640625" style="250" customWidth="1"/>
    <col min="14363" max="14592" width="9.1640625" style="250"/>
    <col min="14593" max="14593" width="3.5" style="250" customWidth="1"/>
    <col min="14594" max="14594" width="42.1640625" style="250" customWidth="1"/>
    <col min="14595" max="14595" width="26.83203125" style="250" customWidth="1"/>
    <col min="14596" max="14596" width="35.6640625" style="250" customWidth="1"/>
    <col min="14597" max="14597" width="21.83203125" style="250" customWidth="1"/>
    <col min="14598" max="14598" width="27.83203125" style="250" customWidth="1"/>
    <col min="14599" max="14600" width="15.6640625" style="250" customWidth="1"/>
    <col min="14601" max="14601" width="20.6640625" style="250" customWidth="1"/>
    <col min="14602" max="14602" width="16.5" style="250" customWidth="1"/>
    <col min="14603" max="14603" width="20.6640625" style="250" customWidth="1"/>
    <col min="14604" max="14604" width="20" style="250" customWidth="1"/>
    <col min="14605" max="14605" width="18.6640625" style="250" customWidth="1"/>
    <col min="14606" max="14606" width="21.33203125" style="250" customWidth="1"/>
    <col min="14607" max="14607" width="24.6640625" style="250" customWidth="1"/>
    <col min="14608" max="14608" width="23.6640625" style="250" customWidth="1"/>
    <col min="14609" max="14609" width="23.1640625" style="250" customWidth="1"/>
    <col min="14610" max="14617" width="15.6640625" style="250" customWidth="1"/>
    <col min="14618" max="14618" width="9.1640625" style="250" customWidth="1"/>
    <col min="14619" max="14848" width="9.1640625" style="250"/>
    <col min="14849" max="14849" width="3.5" style="250" customWidth="1"/>
    <col min="14850" max="14850" width="42.1640625" style="250" customWidth="1"/>
    <col min="14851" max="14851" width="26.83203125" style="250" customWidth="1"/>
    <col min="14852" max="14852" width="35.6640625" style="250" customWidth="1"/>
    <col min="14853" max="14853" width="21.83203125" style="250" customWidth="1"/>
    <col min="14854" max="14854" width="27.83203125" style="250" customWidth="1"/>
    <col min="14855" max="14856" width="15.6640625" style="250" customWidth="1"/>
    <col min="14857" max="14857" width="20.6640625" style="250" customWidth="1"/>
    <col min="14858" max="14858" width="16.5" style="250" customWidth="1"/>
    <col min="14859" max="14859" width="20.6640625" style="250" customWidth="1"/>
    <col min="14860" max="14860" width="20" style="250" customWidth="1"/>
    <col min="14861" max="14861" width="18.6640625" style="250" customWidth="1"/>
    <col min="14862" max="14862" width="21.33203125" style="250" customWidth="1"/>
    <col min="14863" max="14863" width="24.6640625" style="250" customWidth="1"/>
    <col min="14864" max="14864" width="23.6640625" style="250" customWidth="1"/>
    <col min="14865" max="14865" width="23.1640625" style="250" customWidth="1"/>
    <col min="14866" max="14873" width="15.6640625" style="250" customWidth="1"/>
    <col min="14874" max="14874" width="9.1640625" style="250" customWidth="1"/>
    <col min="14875" max="15104" width="9.1640625" style="250"/>
    <col min="15105" max="15105" width="3.5" style="250" customWidth="1"/>
    <col min="15106" max="15106" width="42.1640625" style="250" customWidth="1"/>
    <col min="15107" max="15107" width="26.83203125" style="250" customWidth="1"/>
    <col min="15108" max="15108" width="35.6640625" style="250" customWidth="1"/>
    <col min="15109" max="15109" width="21.83203125" style="250" customWidth="1"/>
    <col min="15110" max="15110" width="27.83203125" style="250" customWidth="1"/>
    <col min="15111" max="15112" width="15.6640625" style="250" customWidth="1"/>
    <col min="15113" max="15113" width="20.6640625" style="250" customWidth="1"/>
    <col min="15114" max="15114" width="16.5" style="250" customWidth="1"/>
    <col min="15115" max="15115" width="20.6640625" style="250" customWidth="1"/>
    <col min="15116" max="15116" width="20" style="250" customWidth="1"/>
    <col min="15117" max="15117" width="18.6640625" style="250" customWidth="1"/>
    <col min="15118" max="15118" width="21.33203125" style="250" customWidth="1"/>
    <col min="15119" max="15119" width="24.6640625" style="250" customWidth="1"/>
    <col min="15120" max="15120" width="23.6640625" style="250" customWidth="1"/>
    <col min="15121" max="15121" width="23.1640625" style="250" customWidth="1"/>
    <col min="15122" max="15129" width="15.6640625" style="250" customWidth="1"/>
    <col min="15130" max="15130" width="9.1640625" style="250" customWidth="1"/>
    <col min="15131" max="15360" width="9.1640625" style="250"/>
    <col min="15361" max="15361" width="3.5" style="250" customWidth="1"/>
    <col min="15362" max="15362" width="42.1640625" style="250" customWidth="1"/>
    <col min="15363" max="15363" width="26.83203125" style="250" customWidth="1"/>
    <col min="15364" max="15364" width="35.6640625" style="250" customWidth="1"/>
    <col min="15365" max="15365" width="21.83203125" style="250" customWidth="1"/>
    <col min="15366" max="15366" width="27.83203125" style="250" customWidth="1"/>
    <col min="15367" max="15368" width="15.6640625" style="250" customWidth="1"/>
    <col min="15369" max="15369" width="20.6640625" style="250" customWidth="1"/>
    <col min="15370" max="15370" width="16.5" style="250" customWidth="1"/>
    <col min="15371" max="15371" width="20.6640625" style="250" customWidth="1"/>
    <col min="15372" max="15372" width="20" style="250" customWidth="1"/>
    <col min="15373" max="15373" width="18.6640625" style="250" customWidth="1"/>
    <col min="15374" max="15374" width="21.33203125" style="250" customWidth="1"/>
    <col min="15375" max="15375" width="24.6640625" style="250" customWidth="1"/>
    <col min="15376" max="15376" width="23.6640625" style="250" customWidth="1"/>
    <col min="15377" max="15377" width="23.1640625" style="250" customWidth="1"/>
    <col min="15378" max="15385" width="15.6640625" style="250" customWidth="1"/>
    <col min="15386" max="15386" width="9.1640625" style="250" customWidth="1"/>
    <col min="15387" max="15616" width="9.1640625" style="250"/>
    <col min="15617" max="15617" width="3.5" style="250" customWidth="1"/>
    <col min="15618" max="15618" width="42.1640625" style="250" customWidth="1"/>
    <col min="15619" max="15619" width="26.83203125" style="250" customWidth="1"/>
    <col min="15620" max="15620" width="35.6640625" style="250" customWidth="1"/>
    <col min="15621" max="15621" width="21.83203125" style="250" customWidth="1"/>
    <col min="15622" max="15622" width="27.83203125" style="250" customWidth="1"/>
    <col min="15623" max="15624" width="15.6640625" style="250" customWidth="1"/>
    <col min="15625" max="15625" width="20.6640625" style="250" customWidth="1"/>
    <col min="15626" max="15626" width="16.5" style="250" customWidth="1"/>
    <col min="15627" max="15627" width="20.6640625" style="250" customWidth="1"/>
    <col min="15628" max="15628" width="20" style="250" customWidth="1"/>
    <col min="15629" max="15629" width="18.6640625" style="250" customWidth="1"/>
    <col min="15630" max="15630" width="21.33203125" style="250" customWidth="1"/>
    <col min="15631" max="15631" width="24.6640625" style="250" customWidth="1"/>
    <col min="15632" max="15632" width="23.6640625" style="250" customWidth="1"/>
    <col min="15633" max="15633" width="23.1640625" style="250" customWidth="1"/>
    <col min="15634" max="15641" width="15.6640625" style="250" customWidth="1"/>
    <col min="15642" max="15642" width="9.1640625" style="250" customWidth="1"/>
    <col min="15643" max="15872" width="9.1640625" style="250"/>
    <col min="15873" max="15873" width="3.5" style="250" customWidth="1"/>
    <col min="15874" max="15874" width="42.1640625" style="250" customWidth="1"/>
    <col min="15875" max="15875" width="26.83203125" style="250" customWidth="1"/>
    <col min="15876" max="15876" width="35.6640625" style="250" customWidth="1"/>
    <col min="15877" max="15877" width="21.83203125" style="250" customWidth="1"/>
    <col min="15878" max="15878" width="27.83203125" style="250" customWidth="1"/>
    <col min="15879" max="15880" width="15.6640625" style="250" customWidth="1"/>
    <col min="15881" max="15881" width="20.6640625" style="250" customWidth="1"/>
    <col min="15882" max="15882" width="16.5" style="250" customWidth="1"/>
    <col min="15883" max="15883" width="20.6640625" style="250" customWidth="1"/>
    <col min="15884" max="15884" width="20" style="250" customWidth="1"/>
    <col min="15885" max="15885" width="18.6640625" style="250" customWidth="1"/>
    <col min="15886" max="15886" width="21.33203125" style="250" customWidth="1"/>
    <col min="15887" max="15887" width="24.6640625" style="250" customWidth="1"/>
    <col min="15888" max="15888" width="23.6640625" style="250" customWidth="1"/>
    <col min="15889" max="15889" width="23.1640625" style="250" customWidth="1"/>
    <col min="15890" max="15897" width="15.6640625" style="250" customWidth="1"/>
    <col min="15898" max="15898" width="9.1640625" style="250" customWidth="1"/>
    <col min="15899" max="16128" width="9.1640625" style="250"/>
    <col min="16129" max="16129" width="3.5" style="250" customWidth="1"/>
    <col min="16130" max="16130" width="42.1640625" style="250" customWidth="1"/>
    <col min="16131" max="16131" width="26.83203125" style="250" customWidth="1"/>
    <col min="16132" max="16132" width="35.6640625" style="250" customWidth="1"/>
    <col min="16133" max="16133" width="21.83203125" style="250" customWidth="1"/>
    <col min="16134" max="16134" width="27.83203125" style="250" customWidth="1"/>
    <col min="16135" max="16136" width="15.6640625" style="250" customWidth="1"/>
    <col min="16137" max="16137" width="20.6640625" style="250" customWidth="1"/>
    <col min="16138" max="16138" width="16.5" style="250" customWidth="1"/>
    <col min="16139" max="16139" width="20.6640625" style="250" customWidth="1"/>
    <col min="16140" max="16140" width="20" style="250" customWidth="1"/>
    <col min="16141" max="16141" width="18.6640625" style="250" customWidth="1"/>
    <col min="16142" max="16142" width="21.33203125" style="250" customWidth="1"/>
    <col min="16143" max="16143" width="24.6640625" style="250" customWidth="1"/>
    <col min="16144" max="16144" width="23.6640625" style="250" customWidth="1"/>
    <col min="16145" max="16145" width="23.1640625" style="250" customWidth="1"/>
    <col min="16146" max="16153" width="15.6640625" style="250" customWidth="1"/>
    <col min="16154" max="16154" width="9.1640625" style="250" customWidth="1"/>
    <col min="16155" max="16384" width="9.1640625" style="250"/>
  </cols>
  <sheetData>
    <row r="1" spans="2:26" ht="30.75" customHeight="1">
      <c r="B1" s="400" t="s">
        <v>363</v>
      </c>
      <c r="C1" s="400"/>
      <c r="D1" s="400"/>
      <c r="E1" s="400"/>
      <c r="F1" s="400"/>
    </row>
    <row r="2" spans="2:26">
      <c r="B2" s="266">
        <v>1</v>
      </c>
      <c r="C2" s="265">
        <v>2</v>
      </c>
      <c r="D2" s="265">
        <v>3</v>
      </c>
      <c r="E2" s="265">
        <v>4</v>
      </c>
      <c r="F2" s="266">
        <v>5</v>
      </c>
      <c r="G2" s="266">
        <v>6</v>
      </c>
      <c r="H2" s="266">
        <v>7</v>
      </c>
      <c r="I2" s="267">
        <v>8</v>
      </c>
      <c r="J2" s="267">
        <v>9</v>
      </c>
      <c r="K2" s="265">
        <v>10</v>
      </c>
      <c r="L2" s="265">
        <v>11</v>
      </c>
      <c r="M2" s="267">
        <v>12</v>
      </c>
      <c r="N2" s="266">
        <v>13</v>
      </c>
      <c r="O2" s="266">
        <v>14</v>
      </c>
      <c r="P2" s="266">
        <v>15</v>
      </c>
      <c r="Q2" s="266">
        <v>16</v>
      </c>
      <c r="R2" s="265">
        <v>17</v>
      </c>
      <c r="S2" s="265">
        <v>18</v>
      </c>
      <c r="T2" s="265">
        <v>19</v>
      </c>
      <c r="U2" s="265">
        <v>20</v>
      </c>
      <c r="V2" s="265">
        <v>21</v>
      </c>
      <c r="W2" s="265">
        <v>22</v>
      </c>
      <c r="X2" s="265">
        <v>23</v>
      </c>
      <c r="Y2" s="265">
        <v>24</v>
      </c>
    </row>
    <row r="3" spans="2:26" ht="12.75" customHeight="1">
      <c r="B3" s="401" t="s">
        <v>329</v>
      </c>
      <c r="C3" s="268"/>
      <c r="D3" s="401" t="s">
        <v>7</v>
      </c>
      <c r="E3" s="403" t="s">
        <v>362</v>
      </c>
      <c r="F3" s="403" t="s">
        <v>361</v>
      </c>
      <c r="G3" s="403" t="s">
        <v>360</v>
      </c>
      <c r="H3" s="403" t="s">
        <v>359</v>
      </c>
      <c r="I3" s="403" t="s">
        <v>358</v>
      </c>
      <c r="J3" s="403" t="s">
        <v>357</v>
      </c>
      <c r="K3" s="403" t="s">
        <v>356</v>
      </c>
      <c r="L3" s="403" t="s">
        <v>355</v>
      </c>
      <c r="M3" s="403" t="s">
        <v>354</v>
      </c>
      <c r="N3" s="403" t="s">
        <v>353</v>
      </c>
      <c r="O3" s="403" t="s">
        <v>352</v>
      </c>
      <c r="P3" s="408" t="s">
        <v>351</v>
      </c>
      <c r="Q3" s="408"/>
      <c r="R3" s="403" t="s">
        <v>350</v>
      </c>
      <c r="S3" s="403" t="s">
        <v>349</v>
      </c>
      <c r="T3" s="403" t="s">
        <v>348</v>
      </c>
      <c r="U3" s="403" t="s">
        <v>347</v>
      </c>
      <c r="V3" s="403" t="s">
        <v>346</v>
      </c>
      <c r="W3" s="403" t="s">
        <v>345</v>
      </c>
      <c r="X3" s="403" t="s">
        <v>344</v>
      </c>
      <c r="Y3" s="403" t="s">
        <v>343</v>
      </c>
    </row>
    <row r="4" spans="2:26" s="252" customFormat="1" ht="72" customHeight="1">
      <c r="B4" s="402"/>
      <c r="C4" s="269" t="s">
        <v>342</v>
      </c>
      <c r="D4" s="402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270" t="s">
        <v>341</v>
      </c>
      <c r="Q4" s="270" t="s">
        <v>340</v>
      </c>
      <c r="R4" s="404"/>
      <c r="S4" s="404"/>
      <c r="T4" s="404"/>
      <c r="U4" s="404"/>
      <c r="V4" s="404"/>
      <c r="W4" s="404"/>
      <c r="X4" s="404"/>
      <c r="Y4" s="404"/>
    </row>
    <row r="5" spans="2:26">
      <c r="B5" s="271" t="s">
        <v>323</v>
      </c>
      <c r="C5" s="272">
        <f>Команда!B6</f>
        <v>0</v>
      </c>
      <c r="D5" s="260">
        <f>Команда!C6</f>
        <v>0</v>
      </c>
      <c r="E5" s="271">
        <f>Команда!D6</f>
        <v>0</v>
      </c>
      <c r="F5" s="259" t="s">
        <v>339</v>
      </c>
      <c r="G5" s="273">
        <v>1</v>
      </c>
      <c r="H5" s="273">
        <v>0</v>
      </c>
      <c r="I5" s="263">
        <f t="shared" ref="I5:I27" si="0">IF(B5="","",IFERROR(VLOOKUP(B5,$B$40:$C$52,2,0)*G5,0))</f>
        <v>0</v>
      </c>
      <c r="J5" s="274">
        <f t="shared" ref="J5:J27" si="1">IF(B5="","",IFERROR(ROUND(IF(IFERROR(SEARCH("Функциональная",F5),0)=1,1,K5/I5),1),0))</f>
        <v>0</v>
      </c>
      <c r="K5" s="275"/>
      <c r="L5" s="259"/>
      <c r="M5" s="258">
        <f>IF(B5="","",IF(OR(F5="Функциональная",F5="Функциональная (внеш. совм.)"),0,IFERROR(K5*L5,"")))</f>
        <v>0</v>
      </c>
      <c r="N5" s="258">
        <f t="shared" ref="N5:N27" si="2">IF(B5="","",IFERROR(I5*L5*0.2,""))</f>
        <v>0</v>
      </c>
      <c r="O5" s="258">
        <f t="shared" ref="O5:O27" si="3">IF(B5="","",IFERROR(N5+M5,""))</f>
        <v>0</v>
      </c>
      <c r="P5" s="258"/>
      <c r="Q5" s="262"/>
      <c r="R5" s="256"/>
      <c r="S5" s="256"/>
      <c r="T5" s="256"/>
      <c r="U5" s="256"/>
      <c r="V5" s="256"/>
      <c r="W5" s="256"/>
      <c r="X5" s="256"/>
      <c r="Y5" s="256"/>
      <c r="Z5" s="261" t="str">
        <f>IFERROR(IF(J5-1=SUM(R5,T5,V5,X5),"Заполнено корректно","необходимо заполни всоотвествии с превышающей долей к-та"),"")</f>
        <v>необходимо заполни всоотвествии с превышающей долей к-та</v>
      </c>
    </row>
    <row r="6" spans="2:26">
      <c r="B6" s="271" t="s">
        <v>321</v>
      </c>
      <c r="C6" s="272">
        <f>Команда!B7</f>
        <v>0</v>
      </c>
      <c r="D6" s="260">
        <f>Команда!C7</f>
        <v>0</v>
      </c>
      <c r="E6" s="271">
        <f>Команда!D7</f>
        <v>0</v>
      </c>
      <c r="F6" s="259" t="s">
        <v>480</v>
      </c>
      <c r="G6" s="273">
        <v>1</v>
      </c>
      <c r="H6" s="273">
        <v>0</v>
      </c>
      <c r="I6" s="263">
        <f t="shared" si="0"/>
        <v>0</v>
      </c>
      <c r="J6" s="274">
        <f t="shared" si="1"/>
        <v>1</v>
      </c>
      <c r="K6" s="275"/>
      <c r="L6" s="259"/>
      <c r="M6" s="258">
        <f t="shared" ref="M6:M27" si="4">IF(B6="","",IF(OR(F6="Функциональная",F6="Функциональная (внеш. совм.)"),0,IFERROR(K6*L6,"")))</f>
        <v>0</v>
      </c>
      <c r="N6" s="258">
        <f t="shared" si="2"/>
        <v>0</v>
      </c>
      <c r="O6" s="258">
        <f t="shared" si="3"/>
        <v>0</v>
      </c>
      <c r="P6" s="258"/>
      <c r="Q6" s="262"/>
      <c r="R6" s="256"/>
      <c r="S6" s="256"/>
      <c r="T6" s="256"/>
      <c r="U6" s="256"/>
      <c r="V6" s="256"/>
      <c r="W6" s="256"/>
      <c r="X6" s="256"/>
      <c r="Y6" s="256"/>
      <c r="Z6" s="261" t="str">
        <f t="shared" ref="Z6:Z26" si="5">IFERROR(IF(J6-1=SUM(R6,T6,V6,X6),"Заполнено корректно","необходимо заполни всоотвествии с превышающей долей к-та"),"")</f>
        <v>Заполнено корректно</v>
      </c>
    </row>
    <row r="7" spans="2:26">
      <c r="B7" s="271"/>
      <c r="C7" s="272"/>
      <c r="D7" s="260"/>
      <c r="E7" s="271"/>
      <c r="F7" s="259"/>
      <c r="G7" s="273"/>
      <c r="H7" s="273"/>
      <c r="I7" s="263" t="str">
        <f t="shared" si="0"/>
        <v/>
      </c>
      <c r="J7" s="274" t="str">
        <f t="shared" si="1"/>
        <v/>
      </c>
      <c r="K7" s="275"/>
      <c r="L7" s="259"/>
      <c r="M7" s="258" t="str">
        <f t="shared" si="4"/>
        <v/>
      </c>
      <c r="N7" s="258" t="str">
        <f t="shared" si="2"/>
        <v/>
      </c>
      <c r="O7" s="258" t="str">
        <f t="shared" si="3"/>
        <v/>
      </c>
      <c r="P7" s="258"/>
      <c r="Q7" s="262"/>
      <c r="R7" s="256"/>
      <c r="S7" s="256"/>
      <c r="T7" s="256"/>
      <c r="U7" s="256"/>
      <c r="V7" s="256"/>
      <c r="W7" s="256"/>
      <c r="X7" s="256"/>
      <c r="Y7" s="256"/>
      <c r="Z7" s="261" t="str">
        <f t="shared" si="5"/>
        <v/>
      </c>
    </row>
    <row r="8" spans="2:26">
      <c r="B8" s="271"/>
      <c r="C8" s="272"/>
      <c r="D8" s="260"/>
      <c r="E8" s="276"/>
      <c r="F8" s="259"/>
      <c r="G8" s="273"/>
      <c r="H8" s="273"/>
      <c r="I8" s="263" t="str">
        <f t="shared" si="0"/>
        <v/>
      </c>
      <c r="J8" s="274" t="str">
        <f t="shared" si="1"/>
        <v/>
      </c>
      <c r="K8" s="275"/>
      <c r="L8" s="259"/>
      <c r="M8" s="258" t="str">
        <f t="shared" si="4"/>
        <v/>
      </c>
      <c r="N8" s="258" t="str">
        <f t="shared" si="2"/>
        <v/>
      </c>
      <c r="O8" s="258" t="str">
        <f t="shared" si="3"/>
        <v/>
      </c>
      <c r="P8" s="258"/>
      <c r="Q8" s="262"/>
      <c r="R8" s="256"/>
      <c r="S8" s="256"/>
      <c r="T8" s="256"/>
      <c r="U8" s="256"/>
      <c r="V8" s="256"/>
      <c r="W8" s="256"/>
      <c r="X8" s="256"/>
      <c r="Y8" s="256"/>
      <c r="Z8" s="261" t="str">
        <f t="shared" si="5"/>
        <v/>
      </c>
    </row>
    <row r="9" spans="2:26">
      <c r="B9" s="271"/>
      <c r="C9" s="272"/>
      <c r="D9" s="260"/>
      <c r="E9" s="276"/>
      <c r="F9" s="259"/>
      <c r="G9" s="273"/>
      <c r="H9" s="273"/>
      <c r="I9" s="263" t="str">
        <f t="shared" si="0"/>
        <v/>
      </c>
      <c r="J9" s="274" t="str">
        <f t="shared" si="1"/>
        <v/>
      </c>
      <c r="K9" s="275"/>
      <c r="L9" s="259"/>
      <c r="M9" s="258" t="str">
        <f t="shared" si="4"/>
        <v/>
      </c>
      <c r="N9" s="258" t="str">
        <f t="shared" si="2"/>
        <v/>
      </c>
      <c r="O9" s="258" t="str">
        <f t="shared" si="3"/>
        <v/>
      </c>
      <c r="P9" s="258"/>
      <c r="Q9" s="262"/>
      <c r="R9" s="256"/>
      <c r="S9" s="256"/>
      <c r="T9" s="256"/>
      <c r="U9" s="256"/>
      <c r="V9" s="256"/>
      <c r="W9" s="256"/>
      <c r="X9" s="256"/>
      <c r="Y9" s="256"/>
      <c r="Z9" s="261" t="str">
        <f t="shared" si="5"/>
        <v/>
      </c>
    </row>
    <row r="10" spans="2:26">
      <c r="B10" s="271"/>
      <c r="C10" s="272"/>
      <c r="D10" s="260"/>
      <c r="E10" s="276"/>
      <c r="F10" s="259"/>
      <c r="G10" s="273"/>
      <c r="H10" s="273"/>
      <c r="I10" s="263" t="str">
        <f t="shared" si="0"/>
        <v/>
      </c>
      <c r="J10" s="274" t="str">
        <f t="shared" si="1"/>
        <v/>
      </c>
      <c r="K10" s="275"/>
      <c r="L10" s="259"/>
      <c r="M10" s="258" t="str">
        <f t="shared" si="4"/>
        <v/>
      </c>
      <c r="N10" s="258" t="str">
        <f t="shared" si="2"/>
        <v/>
      </c>
      <c r="O10" s="258" t="str">
        <f t="shared" si="3"/>
        <v/>
      </c>
      <c r="P10" s="258"/>
      <c r="Q10" s="262"/>
      <c r="R10" s="256"/>
      <c r="S10" s="256"/>
      <c r="T10" s="256"/>
      <c r="U10" s="256"/>
      <c r="V10" s="256"/>
      <c r="W10" s="256"/>
      <c r="X10" s="256"/>
      <c r="Y10" s="256"/>
      <c r="Z10" s="261" t="str">
        <f t="shared" si="5"/>
        <v/>
      </c>
    </row>
    <row r="11" spans="2:26" s="264" customFormat="1">
      <c r="B11" s="271"/>
      <c r="C11" s="272"/>
      <c r="D11" s="277"/>
      <c r="E11" s="276"/>
      <c r="F11" s="259"/>
      <c r="G11" s="273"/>
      <c r="H11" s="273"/>
      <c r="I11" s="263" t="str">
        <f t="shared" si="0"/>
        <v/>
      </c>
      <c r="J11" s="274" t="str">
        <f t="shared" si="1"/>
        <v/>
      </c>
      <c r="K11" s="275"/>
      <c r="L11" s="259"/>
      <c r="M11" s="258" t="str">
        <f t="shared" si="4"/>
        <v/>
      </c>
      <c r="N11" s="258" t="str">
        <f t="shared" si="2"/>
        <v/>
      </c>
      <c r="O11" s="258" t="str">
        <f t="shared" si="3"/>
        <v/>
      </c>
      <c r="P11" s="258"/>
      <c r="Q11" s="262"/>
      <c r="R11" s="256"/>
      <c r="S11" s="256"/>
      <c r="T11" s="256"/>
      <c r="U11" s="256"/>
      <c r="V11" s="256"/>
      <c r="W11" s="256"/>
      <c r="X11" s="256"/>
      <c r="Y11" s="256"/>
      <c r="Z11" s="261" t="str">
        <f t="shared" si="5"/>
        <v/>
      </c>
    </row>
    <row r="12" spans="2:26" s="264" customFormat="1">
      <c r="B12" s="271"/>
      <c r="C12" s="272"/>
      <c r="D12" s="277"/>
      <c r="E12" s="276"/>
      <c r="F12" s="259"/>
      <c r="G12" s="273"/>
      <c r="H12" s="273"/>
      <c r="I12" s="263" t="str">
        <f t="shared" si="0"/>
        <v/>
      </c>
      <c r="J12" s="274" t="str">
        <f t="shared" si="1"/>
        <v/>
      </c>
      <c r="K12" s="275"/>
      <c r="L12" s="259"/>
      <c r="M12" s="258" t="str">
        <f t="shared" si="4"/>
        <v/>
      </c>
      <c r="N12" s="258" t="str">
        <f t="shared" si="2"/>
        <v/>
      </c>
      <c r="O12" s="258" t="str">
        <f t="shared" si="3"/>
        <v/>
      </c>
      <c r="P12" s="258"/>
      <c r="Q12" s="262"/>
      <c r="R12" s="256"/>
      <c r="S12" s="256"/>
      <c r="T12" s="256"/>
      <c r="U12" s="256"/>
      <c r="V12" s="256"/>
      <c r="W12" s="256"/>
      <c r="X12" s="256"/>
      <c r="Y12" s="256"/>
      <c r="Z12" s="261" t="str">
        <f t="shared" si="5"/>
        <v/>
      </c>
    </row>
    <row r="13" spans="2:26" s="264" customFormat="1">
      <c r="B13" s="271"/>
      <c r="C13" s="272"/>
      <c r="D13" s="277"/>
      <c r="E13" s="276"/>
      <c r="F13" s="259"/>
      <c r="G13" s="273"/>
      <c r="H13" s="273"/>
      <c r="I13" s="263" t="str">
        <f t="shared" si="0"/>
        <v/>
      </c>
      <c r="J13" s="274" t="str">
        <f t="shared" si="1"/>
        <v/>
      </c>
      <c r="K13" s="275"/>
      <c r="L13" s="259"/>
      <c r="M13" s="258" t="str">
        <f t="shared" si="4"/>
        <v/>
      </c>
      <c r="N13" s="258" t="str">
        <f t="shared" si="2"/>
        <v/>
      </c>
      <c r="O13" s="258" t="str">
        <f t="shared" si="3"/>
        <v/>
      </c>
      <c r="P13" s="258"/>
      <c r="Q13" s="262"/>
      <c r="R13" s="256"/>
      <c r="S13" s="256"/>
      <c r="T13" s="256"/>
      <c r="U13" s="256"/>
      <c r="V13" s="256"/>
      <c r="W13" s="256"/>
      <c r="X13" s="256"/>
      <c r="Y13" s="256"/>
      <c r="Z13" s="261" t="str">
        <f t="shared" si="5"/>
        <v/>
      </c>
    </row>
    <row r="14" spans="2:26">
      <c r="B14" s="271"/>
      <c r="C14" s="272"/>
      <c r="D14" s="260"/>
      <c r="E14" s="276"/>
      <c r="F14" s="259"/>
      <c r="G14" s="273"/>
      <c r="H14" s="273"/>
      <c r="I14" s="263" t="str">
        <f t="shared" si="0"/>
        <v/>
      </c>
      <c r="J14" s="274" t="str">
        <f t="shared" si="1"/>
        <v/>
      </c>
      <c r="K14" s="275"/>
      <c r="L14" s="259"/>
      <c r="M14" s="258" t="str">
        <f t="shared" si="4"/>
        <v/>
      </c>
      <c r="N14" s="258" t="str">
        <f t="shared" si="2"/>
        <v/>
      </c>
      <c r="O14" s="258" t="str">
        <f t="shared" si="3"/>
        <v/>
      </c>
      <c r="P14" s="258" t="s">
        <v>364</v>
      </c>
      <c r="Q14" s="262" t="s">
        <v>364</v>
      </c>
      <c r="R14" s="256"/>
      <c r="S14" s="256"/>
      <c r="T14" s="256"/>
      <c r="U14" s="256"/>
      <c r="V14" s="256"/>
      <c r="W14" s="256"/>
      <c r="X14" s="256"/>
      <c r="Y14" s="256"/>
      <c r="Z14" s="261" t="str">
        <f t="shared" si="5"/>
        <v/>
      </c>
    </row>
    <row r="15" spans="2:26">
      <c r="B15" s="271"/>
      <c r="C15" s="272"/>
      <c r="D15" s="260"/>
      <c r="E15" s="276"/>
      <c r="F15" s="259"/>
      <c r="G15" s="273"/>
      <c r="H15" s="273"/>
      <c r="I15" s="263" t="str">
        <f t="shared" si="0"/>
        <v/>
      </c>
      <c r="J15" s="274" t="str">
        <f t="shared" si="1"/>
        <v/>
      </c>
      <c r="K15" s="275"/>
      <c r="L15" s="259"/>
      <c r="M15" s="258" t="str">
        <f t="shared" si="4"/>
        <v/>
      </c>
      <c r="N15" s="258" t="str">
        <f t="shared" si="2"/>
        <v/>
      </c>
      <c r="O15" s="258" t="str">
        <f t="shared" si="3"/>
        <v/>
      </c>
      <c r="P15" s="258" t="s">
        <v>364</v>
      </c>
      <c r="Q15" s="262" t="s">
        <v>364</v>
      </c>
      <c r="R15" s="256"/>
      <c r="S15" s="256"/>
      <c r="T15" s="256"/>
      <c r="U15" s="256"/>
      <c r="V15" s="256"/>
      <c r="W15" s="256"/>
      <c r="X15" s="256"/>
      <c r="Y15" s="256"/>
      <c r="Z15" s="261" t="str">
        <f t="shared" si="5"/>
        <v/>
      </c>
    </row>
    <row r="16" spans="2:26">
      <c r="B16" s="271"/>
      <c r="C16" s="272"/>
      <c r="D16" s="260"/>
      <c r="E16" s="276"/>
      <c r="F16" s="259"/>
      <c r="G16" s="273"/>
      <c r="H16" s="273"/>
      <c r="I16" s="263" t="str">
        <f t="shared" si="0"/>
        <v/>
      </c>
      <c r="J16" s="274" t="str">
        <f t="shared" si="1"/>
        <v/>
      </c>
      <c r="K16" s="275"/>
      <c r="L16" s="259"/>
      <c r="M16" s="258" t="str">
        <f t="shared" si="4"/>
        <v/>
      </c>
      <c r="N16" s="258" t="str">
        <f t="shared" si="2"/>
        <v/>
      </c>
      <c r="O16" s="258" t="str">
        <f t="shared" si="3"/>
        <v/>
      </c>
      <c r="P16" s="258" t="s">
        <v>364</v>
      </c>
      <c r="Q16" s="262" t="s">
        <v>364</v>
      </c>
      <c r="R16" s="256"/>
      <c r="S16" s="256"/>
      <c r="T16" s="256"/>
      <c r="U16" s="256"/>
      <c r="V16" s="256"/>
      <c r="W16" s="256"/>
      <c r="X16" s="256"/>
      <c r="Y16" s="256"/>
      <c r="Z16" s="261" t="str">
        <f t="shared" si="5"/>
        <v/>
      </c>
    </row>
    <row r="17" spans="2:26" s="264" customFormat="1">
      <c r="B17" s="271"/>
      <c r="C17" s="272"/>
      <c r="D17" s="277"/>
      <c r="E17" s="276"/>
      <c r="F17" s="259"/>
      <c r="G17" s="273"/>
      <c r="H17" s="273"/>
      <c r="I17" s="263" t="str">
        <f t="shared" si="0"/>
        <v/>
      </c>
      <c r="J17" s="274" t="str">
        <f t="shared" si="1"/>
        <v/>
      </c>
      <c r="K17" s="275"/>
      <c r="L17" s="259"/>
      <c r="M17" s="258" t="str">
        <f t="shared" si="4"/>
        <v/>
      </c>
      <c r="N17" s="258" t="str">
        <f t="shared" si="2"/>
        <v/>
      </c>
      <c r="O17" s="258" t="str">
        <f t="shared" si="3"/>
        <v/>
      </c>
      <c r="P17" s="258" t="s">
        <v>364</v>
      </c>
      <c r="Q17" s="262" t="s">
        <v>364</v>
      </c>
      <c r="R17" s="256"/>
      <c r="S17" s="256"/>
      <c r="T17" s="256"/>
      <c r="U17" s="256"/>
      <c r="V17" s="256"/>
      <c r="W17" s="256"/>
      <c r="X17" s="256"/>
      <c r="Y17" s="256"/>
      <c r="Z17" s="261" t="str">
        <f t="shared" si="5"/>
        <v/>
      </c>
    </row>
    <row r="18" spans="2:26" s="264" customFormat="1">
      <c r="B18" s="271"/>
      <c r="C18" s="272"/>
      <c r="D18" s="277"/>
      <c r="E18" s="276"/>
      <c r="F18" s="259"/>
      <c r="G18" s="273"/>
      <c r="H18" s="273"/>
      <c r="I18" s="263" t="str">
        <f t="shared" si="0"/>
        <v/>
      </c>
      <c r="J18" s="274" t="str">
        <f t="shared" si="1"/>
        <v/>
      </c>
      <c r="K18" s="275"/>
      <c r="L18" s="259"/>
      <c r="M18" s="258" t="str">
        <f t="shared" si="4"/>
        <v/>
      </c>
      <c r="N18" s="258" t="str">
        <f t="shared" si="2"/>
        <v/>
      </c>
      <c r="O18" s="258" t="str">
        <f t="shared" si="3"/>
        <v/>
      </c>
      <c r="P18" s="258" t="s">
        <v>364</v>
      </c>
      <c r="Q18" s="262" t="s">
        <v>364</v>
      </c>
      <c r="R18" s="256"/>
      <c r="S18" s="256"/>
      <c r="T18" s="256"/>
      <c r="U18" s="256"/>
      <c r="V18" s="256"/>
      <c r="W18" s="256"/>
      <c r="X18" s="256"/>
      <c r="Y18" s="256"/>
      <c r="Z18" s="261" t="str">
        <f t="shared" si="5"/>
        <v/>
      </c>
    </row>
    <row r="19" spans="2:26" s="264" customFormat="1">
      <c r="B19" s="271"/>
      <c r="C19" s="272"/>
      <c r="D19" s="277"/>
      <c r="E19" s="276"/>
      <c r="F19" s="259"/>
      <c r="G19" s="273"/>
      <c r="H19" s="273"/>
      <c r="I19" s="263" t="str">
        <f t="shared" si="0"/>
        <v/>
      </c>
      <c r="J19" s="274" t="str">
        <f t="shared" si="1"/>
        <v/>
      </c>
      <c r="K19" s="275"/>
      <c r="L19" s="259"/>
      <c r="M19" s="258" t="str">
        <f t="shared" si="4"/>
        <v/>
      </c>
      <c r="N19" s="258" t="str">
        <f t="shared" si="2"/>
        <v/>
      </c>
      <c r="O19" s="258" t="str">
        <f t="shared" si="3"/>
        <v/>
      </c>
      <c r="P19" s="258" t="s">
        <v>364</v>
      </c>
      <c r="Q19" s="262" t="s">
        <v>364</v>
      </c>
      <c r="R19" s="256"/>
      <c r="S19" s="256"/>
      <c r="T19" s="256"/>
      <c r="U19" s="256"/>
      <c r="V19" s="256"/>
      <c r="W19" s="256"/>
      <c r="X19" s="256"/>
      <c r="Y19" s="256"/>
      <c r="Z19" s="261" t="str">
        <f t="shared" si="5"/>
        <v/>
      </c>
    </row>
    <row r="20" spans="2:26">
      <c r="B20" s="271"/>
      <c r="C20" s="272"/>
      <c r="D20" s="260"/>
      <c r="E20" s="276"/>
      <c r="F20" s="259"/>
      <c r="G20" s="273"/>
      <c r="H20" s="273"/>
      <c r="I20" s="263" t="str">
        <f t="shared" si="0"/>
        <v/>
      </c>
      <c r="J20" s="274" t="str">
        <f t="shared" si="1"/>
        <v/>
      </c>
      <c r="K20" s="275"/>
      <c r="L20" s="259"/>
      <c r="M20" s="258" t="str">
        <f t="shared" si="4"/>
        <v/>
      </c>
      <c r="N20" s="258" t="str">
        <f t="shared" si="2"/>
        <v/>
      </c>
      <c r="O20" s="258" t="str">
        <f t="shared" si="3"/>
        <v/>
      </c>
      <c r="P20" s="258" t="s">
        <v>364</v>
      </c>
      <c r="Q20" s="262" t="s">
        <v>364</v>
      </c>
      <c r="R20" s="256"/>
      <c r="S20" s="256"/>
      <c r="T20" s="256"/>
      <c r="U20" s="256"/>
      <c r="V20" s="256"/>
      <c r="W20" s="256"/>
      <c r="X20" s="256"/>
      <c r="Y20" s="256"/>
      <c r="Z20" s="261" t="str">
        <f t="shared" si="5"/>
        <v/>
      </c>
    </row>
    <row r="21" spans="2:26">
      <c r="B21" s="271"/>
      <c r="C21" s="272"/>
      <c r="D21" s="260"/>
      <c r="E21" s="276"/>
      <c r="F21" s="259"/>
      <c r="G21" s="273"/>
      <c r="H21" s="273"/>
      <c r="I21" s="263" t="str">
        <f t="shared" si="0"/>
        <v/>
      </c>
      <c r="J21" s="274" t="str">
        <f t="shared" si="1"/>
        <v/>
      </c>
      <c r="K21" s="275"/>
      <c r="L21" s="259"/>
      <c r="M21" s="258" t="str">
        <f t="shared" si="4"/>
        <v/>
      </c>
      <c r="N21" s="258" t="str">
        <f t="shared" si="2"/>
        <v/>
      </c>
      <c r="O21" s="258" t="str">
        <f t="shared" si="3"/>
        <v/>
      </c>
      <c r="P21" s="258" t="s">
        <v>364</v>
      </c>
      <c r="Q21" s="262" t="s">
        <v>364</v>
      </c>
      <c r="R21" s="256"/>
      <c r="S21" s="256"/>
      <c r="T21" s="256"/>
      <c r="U21" s="256"/>
      <c r="V21" s="256"/>
      <c r="W21" s="256"/>
      <c r="X21" s="256"/>
      <c r="Y21" s="256"/>
      <c r="Z21" s="261" t="str">
        <f t="shared" si="5"/>
        <v/>
      </c>
    </row>
    <row r="22" spans="2:26">
      <c r="B22" s="271"/>
      <c r="C22" s="272"/>
      <c r="D22" s="260"/>
      <c r="E22" s="276"/>
      <c r="F22" s="259"/>
      <c r="G22" s="273"/>
      <c r="H22" s="273"/>
      <c r="I22" s="263" t="str">
        <f t="shared" si="0"/>
        <v/>
      </c>
      <c r="J22" s="274" t="str">
        <f t="shared" si="1"/>
        <v/>
      </c>
      <c r="K22" s="275"/>
      <c r="L22" s="259"/>
      <c r="M22" s="258" t="str">
        <f t="shared" si="4"/>
        <v/>
      </c>
      <c r="N22" s="258" t="str">
        <f t="shared" si="2"/>
        <v/>
      </c>
      <c r="O22" s="258" t="str">
        <f t="shared" si="3"/>
        <v/>
      </c>
      <c r="P22" s="258" t="s">
        <v>364</v>
      </c>
      <c r="Q22" s="262" t="s">
        <v>364</v>
      </c>
      <c r="R22" s="256"/>
      <c r="S22" s="256"/>
      <c r="T22" s="256"/>
      <c r="U22" s="256"/>
      <c r="V22" s="256"/>
      <c r="W22" s="256"/>
      <c r="X22" s="256"/>
      <c r="Y22" s="256"/>
      <c r="Z22" s="261" t="str">
        <f t="shared" si="5"/>
        <v/>
      </c>
    </row>
    <row r="23" spans="2:26" s="264" customFormat="1">
      <c r="B23" s="271"/>
      <c r="C23" s="272"/>
      <c r="D23" s="277"/>
      <c r="E23" s="276"/>
      <c r="F23" s="259"/>
      <c r="G23" s="273"/>
      <c r="H23" s="273"/>
      <c r="I23" s="263" t="str">
        <f t="shared" si="0"/>
        <v/>
      </c>
      <c r="J23" s="274" t="str">
        <f t="shared" si="1"/>
        <v/>
      </c>
      <c r="K23" s="275"/>
      <c r="L23" s="259"/>
      <c r="M23" s="258" t="str">
        <f t="shared" si="4"/>
        <v/>
      </c>
      <c r="N23" s="258" t="str">
        <f t="shared" si="2"/>
        <v/>
      </c>
      <c r="O23" s="258" t="str">
        <f t="shared" si="3"/>
        <v/>
      </c>
      <c r="P23" s="258" t="s">
        <v>364</v>
      </c>
      <c r="Q23" s="262" t="s">
        <v>364</v>
      </c>
      <c r="R23" s="256"/>
      <c r="S23" s="256"/>
      <c r="T23" s="256"/>
      <c r="U23" s="256"/>
      <c r="V23" s="256"/>
      <c r="W23" s="256"/>
      <c r="X23" s="256"/>
      <c r="Y23" s="256"/>
      <c r="Z23" s="261" t="str">
        <f t="shared" si="5"/>
        <v/>
      </c>
    </row>
    <row r="24" spans="2:26" s="264" customFormat="1">
      <c r="B24" s="271"/>
      <c r="C24" s="272"/>
      <c r="D24" s="277"/>
      <c r="E24" s="276"/>
      <c r="F24" s="259"/>
      <c r="G24" s="273"/>
      <c r="H24" s="273"/>
      <c r="I24" s="263" t="str">
        <f t="shared" si="0"/>
        <v/>
      </c>
      <c r="J24" s="274" t="str">
        <f t="shared" si="1"/>
        <v/>
      </c>
      <c r="K24" s="275"/>
      <c r="L24" s="259"/>
      <c r="M24" s="258" t="str">
        <f t="shared" si="4"/>
        <v/>
      </c>
      <c r="N24" s="258" t="str">
        <f t="shared" si="2"/>
        <v/>
      </c>
      <c r="O24" s="258" t="str">
        <f t="shared" si="3"/>
        <v/>
      </c>
      <c r="P24" s="258" t="s">
        <v>364</v>
      </c>
      <c r="Q24" s="262" t="s">
        <v>364</v>
      </c>
      <c r="R24" s="256"/>
      <c r="S24" s="256"/>
      <c r="T24" s="256"/>
      <c r="U24" s="256"/>
      <c r="V24" s="256"/>
      <c r="W24" s="256"/>
      <c r="X24" s="256"/>
      <c r="Y24" s="256"/>
      <c r="Z24" s="261" t="str">
        <f t="shared" si="5"/>
        <v/>
      </c>
    </row>
    <row r="25" spans="2:26" s="264" customFormat="1">
      <c r="B25" s="271"/>
      <c r="C25" s="272"/>
      <c r="D25" s="277"/>
      <c r="E25" s="276"/>
      <c r="F25" s="259"/>
      <c r="G25" s="273"/>
      <c r="H25" s="273"/>
      <c r="I25" s="263" t="str">
        <f t="shared" si="0"/>
        <v/>
      </c>
      <c r="J25" s="274" t="str">
        <f t="shared" si="1"/>
        <v/>
      </c>
      <c r="K25" s="275"/>
      <c r="L25" s="259"/>
      <c r="M25" s="258" t="str">
        <f t="shared" si="4"/>
        <v/>
      </c>
      <c r="N25" s="258" t="str">
        <f t="shared" si="2"/>
        <v/>
      </c>
      <c r="O25" s="258" t="str">
        <f t="shared" si="3"/>
        <v/>
      </c>
      <c r="P25" s="258" t="s">
        <v>364</v>
      </c>
      <c r="Q25" s="262" t="s">
        <v>364</v>
      </c>
      <c r="R25" s="256"/>
      <c r="S25" s="256"/>
      <c r="T25" s="256"/>
      <c r="U25" s="256"/>
      <c r="V25" s="256"/>
      <c r="W25" s="256"/>
      <c r="X25" s="256"/>
      <c r="Y25" s="256"/>
      <c r="Z25" s="261" t="str">
        <f t="shared" si="5"/>
        <v/>
      </c>
    </row>
    <row r="26" spans="2:26">
      <c r="B26" s="271"/>
      <c r="C26" s="272"/>
      <c r="D26" s="260"/>
      <c r="E26" s="276"/>
      <c r="F26" s="259"/>
      <c r="G26" s="273"/>
      <c r="H26" s="273"/>
      <c r="I26" s="263" t="str">
        <f t="shared" si="0"/>
        <v/>
      </c>
      <c r="J26" s="274" t="str">
        <f t="shared" si="1"/>
        <v/>
      </c>
      <c r="K26" s="275"/>
      <c r="L26" s="259"/>
      <c r="M26" s="258" t="str">
        <f t="shared" si="4"/>
        <v/>
      </c>
      <c r="N26" s="258" t="str">
        <f t="shared" si="2"/>
        <v/>
      </c>
      <c r="O26" s="258" t="str">
        <f t="shared" si="3"/>
        <v/>
      </c>
      <c r="P26" s="258" t="s">
        <v>364</v>
      </c>
      <c r="Q26" s="262" t="s">
        <v>364</v>
      </c>
      <c r="R26" s="256"/>
      <c r="S26" s="256"/>
      <c r="T26" s="256"/>
      <c r="U26" s="256"/>
      <c r="V26" s="256"/>
      <c r="W26" s="256"/>
      <c r="X26" s="256"/>
      <c r="Y26" s="256"/>
      <c r="Z26" s="261" t="str">
        <f t="shared" si="5"/>
        <v/>
      </c>
    </row>
    <row r="27" spans="2:26">
      <c r="B27" s="271"/>
      <c r="C27" s="272"/>
      <c r="D27" s="260"/>
      <c r="E27" s="260"/>
      <c r="F27" s="259"/>
      <c r="G27" s="259"/>
      <c r="H27" s="259"/>
      <c r="I27" s="263" t="str">
        <f t="shared" si="0"/>
        <v/>
      </c>
      <c r="J27" s="274" t="str">
        <f t="shared" si="1"/>
        <v/>
      </c>
      <c r="K27" s="259"/>
      <c r="L27" s="259"/>
      <c r="M27" s="258" t="str">
        <f t="shared" si="4"/>
        <v/>
      </c>
      <c r="N27" s="258" t="str">
        <f t="shared" si="2"/>
        <v/>
      </c>
      <c r="O27" s="258" t="str">
        <f t="shared" si="3"/>
        <v/>
      </c>
      <c r="P27" s="257"/>
      <c r="Q27" s="257"/>
      <c r="R27" s="256"/>
      <c r="S27" s="256"/>
      <c r="T27" s="256"/>
      <c r="U27" s="256"/>
      <c r="V27" s="256"/>
      <c r="W27" s="256"/>
      <c r="X27" s="256"/>
      <c r="Y27" s="256"/>
    </row>
    <row r="28" spans="2:26">
      <c r="G28" s="252"/>
      <c r="H28" s="252"/>
      <c r="I28" s="252"/>
      <c r="J28" s="252"/>
      <c r="K28" s="252"/>
    </row>
    <row r="29" spans="2:26">
      <c r="G29" s="252"/>
      <c r="H29" s="252"/>
      <c r="I29" s="252"/>
      <c r="J29" s="252"/>
      <c r="K29" s="252"/>
    </row>
    <row r="30" spans="2:26" ht="32.25" customHeight="1">
      <c r="B30" s="405" t="s">
        <v>338</v>
      </c>
      <c r="C30" s="406"/>
      <c r="D30" s="406"/>
      <c r="E30" s="407"/>
      <c r="G30" s="252"/>
      <c r="H30" s="252"/>
      <c r="I30" s="252"/>
      <c r="J30" s="252"/>
      <c r="K30" s="252"/>
    </row>
    <row r="31" spans="2:26" ht="12.75" customHeight="1">
      <c r="B31" s="401" t="s">
        <v>329</v>
      </c>
      <c r="C31" s="403" t="s">
        <v>337</v>
      </c>
      <c r="D31" s="403" t="s">
        <v>336</v>
      </c>
      <c r="E31" s="403" t="s">
        <v>335</v>
      </c>
      <c r="G31" s="252"/>
      <c r="H31" s="252"/>
      <c r="I31" s="252"/>
      <c r="J31" s="252"/>
      <c r="K31" s="252"/>
    </row>
    <row r="32" spans="2:26" ht="17.25" customHeight="1">
      <c r="B32" s="402"/>
      <c r="C32" s="404"/>
      <c r="D32" s="404"/>
      <c r="E32" s="404"/>
      <c r="G32" s="252"/>
      <c r="H32" s="252"/>
      <c r="I32" s="252"/>
      <c r="J32" s="252"/>
      <c r="K32" s="252"/>
    </row>
    <row r="33" spans="2:15">
      <c r="B33" s="278" t="s">
        <v>334</v>
      </c>
      <c r="C33" s="255">
        <f>SUMIFS(O:O,B:B,"Руководитель проекта")+SUMIFS(O:O,B:B,"Администратор проекта")+SUMIFS(O:O,B:B,"Менеджер проекта")</f>
        <v>0</v>
      </c>
      <c r="D33" s="255">
        <f>C33*0.302</f>
        <v>0</v>
      </c>
      <c r="E33" s="255">
        <f>SUM(C33:D33)</f>
        <v>0</v>
      </c>
      <c r="G33" s="252"/>
      <c r="H33" s="252"/>
      <c r="I33" s="252"/>
      <c r="J33" s="252"/>
      <c r="K33" s="252"/>
    </row>
    <row r="34" spans="2:15">
      <c r="B34" s="278" t="s">
        <v>333</v>
      </c>
      <c r="C34" s="255">
        <f>SUMIFS(O:O,B:B,"Ведущий исследователь (преподаватель)")+SUMIFS(O:O,B:B,"Ведущий программист")+SUMIFS(O:O,B:B,"Ведущий специалист")</f>
        <v>0</v>
      </c>
      <c r="D34" s="255">
        <f>C34*0.302</f>
        <v>0</v>
      </c>
      <c r="E34" s="255">
        <f>SUM(C34:D34)</f>
        <v>0</v>
      </c>
      <c r="G34" s="279"/>
      <c r="H34" s="279"/>
    </row>
    <row r="35" spans="2:15">
      <c r="B35" s="278" t="s">
        <v>332</v>
      </c>
      <c r="C35" s="255">
        <f>SUM(O$5:O$1048576)-SUM($C$33:$C$34)</f>
        <v>0</v>
      </c>
      <c r="D35" s="255">
        <f>C35*0.302</f>
        <v>0</v>
      </c>
      <c r="E35" s="255">
        <f>SUM(C35:D35)</f>
        <v>0</v>
      </c>
      <c r="G35" s="279"/>
      <c r="H35" s="279"/>
    </row>
    <row r="36" spans="2:15" s="252" customFormat="1">
      <c r="B36" s="254" t="s">
        <v>331</v>
      </c>
      <c r="C36" s="253">
        <f>SUM(C33:C35)</f>
        <v>0</v>
      </c>
      <c r="D36" s="253">
        <f>SUM(D33:D35)</f>
        <v>0</v>
      </c>
      <c r="E36" s="253">
        <f>SUM(E33:E35)</f>
        <v>0</v>
      </c>
      <c r="G36" s="280"/>
      <c r="H36" s="280"/>
      <c r="N36" s="250"/>
      <c r="O36" s="250"/>
    </row>
    <row r="39" spans="2:15" ht="18" customHeight="1">
      <c r="B39" s="409" t="s">
        <v>330</v>
      </c>
      <c r="C39" s="410"/>
      <c r="D39" s="281"/>
    </row>
    <row r="40" spans="2:15" customFormat="1" ht="54" customHeight="1">
      <c r="B40" s="282" t="s">
        <v>329</v>
      </c>
      <c r="C40" s="282" t="s">
        <v>328</v>
      </c>
      <c r="D40" s="250"/>
      <c r="F40" s="250"/>
      <c r="G40" s="250"/>
    </row>
    <row r="41" spans="2:15" customFormat="1" ht="15">
      <c r="B41" s="283" t="s">
        <v>21</v>
      </c>
      <c r="C41" s="284"/>
      <c r="D41" s="250"/>
      <c r="F41" s="250"/>
      <c r="G41" s="250"/>
    </row>
    <row r="42" spans="2:15" customFormat="1" ht="15">
      <c r="B42" s="283" t="s">
        <v>317</v>
      </c>
      <c r="C42" s="284"/>
      <c r="D42" s="250"/>
      <c r="F42" s="250"/>
      <c r="G42" s="250"/>
    </row>
    <row r="43" spans="2:15" customFormat="1" ht="15">
      <c r="B43" s="283" t="s">
        <v>22</v>
      </c>
      <c r="C43" s="284"/>
      <c r="D43" s="250"/>
      <c r="F43" s="250"/>
      <c r="G43" s="250"/>
    </row>
    <row r="44" spans="2:15" customFormat="1" ht="15">
      <c r="B44" s="283" t="s">
        <v>327</v>
      </c>
      <c r="C44" s="284"/>
      <c r="D44" s="250"/>
      <c r="F44" s="250"/>
      <c r="G44" s="250"/>
    </row>
    <row r="45" spans="2:15" customFormat="1" ht="15">
      <c r="B45" s="283" t="s">
        <v>326</v>
      </c>
      <c r="C45" s="284"/>
      <c r="D45" s="250"/>
      <c r="F45" s="250"/>
      <c r="G45" s="250"/>
    </row>
    <row r="46" spans="2:15" customFormat="1" ht="15">
      <c r="B46" s="283" t="s">
        <v>325</v>
      </c>
      <c r="C46" s="284"/>
      <c r="D46" s="250"/>
      <c r="F46" s="250"/>
      <c r="G46" s="250"/>
    </row>
    <row r="47" spans="2:15" customFormat="1" ht="15">
      <c r="B47" s="283" t="s">
        <v>324</v>
      </c>
      <c r="C47" s="284"/>
      <c r="D47" s="250"/>
      <c r="F47" s="250"/>
      <c r="G47" s="250"/>
    </row>
    <row r="48" spans="2:15" customFormat="1" ht="15">
      <c r="B48" s="283" t="s">
        <v>323</v>
      </c>
      <c r="C48" s="284"/>
      <c r="D48" s="250"/>
      <c r="F48" s="250"/>
      <c r="G48" s="250"/>
    </row>
    <row r="49" spans="2:7" customFormat="1" ht="15">
      <c r="B49" s="283" t="s">
        <v>322</v>
      </c>
      <c r="C49" s="284"/>
      <c r="D49" s="250"/>
      <c r="F49" s="250"/>
      <c r="G49" s="250"/>
    </row>
    <row r="50" spans="2:7" customFormat="1" ht="15">
      <c r="B50" s="283" t="s">
        <v>321</v>
      </c>
      <c r="C50" s="284"/>
      <c r="D50" s="250"/>
      <c r="F50" s="250"/>
      <c r="G50" s="250"/>
    </row>
    <row r="51" spans="2:7" customFormat="1" ht="15">
      <c r="B51" s="283" t="s">
        <v>320</v>
      </c>
      <c r="C51" s="284"/>
      <c r="D51" s="250"/>
      <c r="F51" s="250"/>
      <c r="G51" s="250"/>
    </row>
    <row r="52" spans="2:7" customFormat="1" ht="15">
      <c r="B52" s="283" t="s">
        <v>365</v>
      </c>
      <c r="C52" s="284"/>
      <c r="D52" s="250"/>
      <c r="F52" s="250"/>
      <c r="G52" s="250"/>
    </row>
    <row r="53" spans="2:7" customFormat="1" ht="15">
      <c r="B53" s="283" t="s">
        <v>319</v>
      </c>
      <c r="C53" s="284"/>
      <c r="D53" s="250"/>
      <c r="F53" s="250"/>
      <c r="G53" s="250"/>
    </row>
    <row r="54" spans="2:7" customFormat="1" ht="15">
      <c r="B54" s="250"/>
      <c r="C54" s="250"/>
      <c r="D54" s="250"/>
      <c r="F54" s="250"/>
      <c r="G54" s="250"/>
    </row>
    <row r="56" spans="2:7">
      <c r="B56" s="251" t="s">
        <v>318</v>
      </c>
    </row>
  </sheetData>
  <sheetProtection formatCells="0" insertRows="0"/>
  <mergeCells count="29">
    <mergeCell ref="B31:B32"/>
    <mergeCell ref="C31:C32"/>
    <mergeCell ref="D31:D32"/>
    <mergeCell ref="E31:E32"/>
    <mergeCell ref="B39:C39"/>
    <mergeCell ref="U3:U4"/>
    <mergeCell ref="V3:V4"/>
    <mergeCell ref="W3:W4"/>
    <mergeCell ref="X3:X4"/>
    <mergeCell ref="Y3:Y4"/>
    <mergeCell ref="B30:E30"/>
    <mergeCell ref="N3:N4"/>
    <mergeCell ref="O3:O4"/>
    <mergeCell ref="P3:Q3"/>
    <mergeCell ref="R3:R4"/>
    <mergeCell ref="G3:G4"/>
    <mergeCell ref="S3:S4"/>
    <mergeCell ref="T3:T4"/>
    <mergeCell ref="H3:H4"/>
    <mergeCell ref="I3:I4"/>
    <mergeCell ref="J3:J4"/>
    <mergeCell ref="K3:K4"/>
    <mergeCell ref="L3:L4"/>
    <mergeCell ref="M3:M4"/>
    <mergeCell ref="B1:F1"/>
    <mergeCell ref="B3:B4"/>
    <mergeCell ref="D3:D4"/>
    <mergeCell ref="E3:E4"/>
    <mergeCell ref="F3:F4"/>
  </mergeCells>
  <dataValidations count="4">
    <dataValidation type="list" allowBlank="1" showInputMessage="1" showErrorMessage="1" sqref="WVJ983045:WVJ983067 IX5:IX27 ST5:ST27 ACP5:ACP27 AML5:AML27 AWH5:AWH27 BGD5:BGD27 BPZ5:BPZ27 BZV5:BZV27 CJR5:CJR27 CTN5:CTN27 DDJ5:DDJ27 DNF5:DNF27 DXB5:DXB27 EGX5:EGX27 EQT5:EQT27 FAP5:FAP27 FKL5:FKL27 FUH5:FUH27 GED5:GED27 GNZ5:GNZ27 GXV5:GXV27 HHR5:HHR27 HRN5:HRN27 IBJ5:IBJ27 ILF5:ILF27 IVB5:IVB27 JEX5:JEX27 JOT5:JOT27 JYP5:JYP27 KIL5:KIL27 KSH5:KSH27 LCD5:LCD27 LLZ5:LLZ27 LVV5:LVV27 MFR5:MFR27 MPN5:MPN27 MZJ5:MZJ27 NJF5:NJF27 NTB5:NTB27 OCX5:OCX27 OMT5:OMT27 OWP5:OWP27 PGL5:PGL27 PQH5:PQH27 QAD5:QAD27 QJZ5:QJZ27 QTV5:QTV27 RDR5:RDR27 RNN5:RNN27 RXJ5:RXJ27 SHF5:SHF27 SRB5:SRB27 TAX5:TAX27 TKT5:TKT27 TUP5:TUP27 UEL5:UEL27 UOH5:UOH27 UYD5:UYD27 VHZ5:VHZ27 VRV5:VRV27 WBR5:WBR27 WLN5:WLN27 WVJ5:WVJ27 B65541:B65563 IX65541:IX65563 ST65541:ST65563 ACP65541:ACP65563 AML65541:AML65563 AWH65541:AWH65563 BGD65541:BGD65563 BPZ65541:BPZ65563 BZV65541:BZV65563 CJR65541:CJR65563 CTN65541:CTN65563 DDJ65541:DDJ65563 DNF65541:DNF65563 DXB65541:DXB65563 EGX65541:EGX65563 EQT65541:EQT65563 FAP65541:FAP65563 FKL65541:FKL65563 FUH65541:FUH65563 GED65541:GED65563 GNZ65541:GNZ65563 GXV65541:GXV65563 HHR65541:HHR65563 HRN65541:HRN65563 IBJ65541:IBJ65563 ILF65541:ILF65563 IVB65541:IVB65563 JEX65541:JEX65563 JOT65541:JOT65563 JYP65541:JYP65563 KIL65541:KIL65563 KSH65541:KSH65563 LCD65541:LCD65563 LLZ65541:LLZ65563 LVV65541:LVV65563 MFR65541:MFR65563 MPN65541:MPN65563 MZJ65541:MZJ65563 NJF65541:NJF65563 NTB65541:NTB65563 OCX65541:OCX65563 OMT65541:OMT65563 OWP65541:OWP65563 PGL65541:PGL65563 PQH65541:PQH65563 QAD65541:QAD65563 QJZ65541:QJZ65563 QTV65541:QTV65563 RDR65541:RDR65563 RNN65541:RNN65563 RXJ65541:RXJ65563 SHF65541:SHF65563 SRB65541:SRB65563 TAX65541:TAX65563 TKT65541:TKT65563 TUP65541:TUP65563 UEL65541:UEL65563 UOH65541:UOH65563 UYD65541:UYD65563 VHZ65541:VHZ65563 VRV65541:VRV65563 WBR65541:WBR65563 WLN65541:WLN65563 WVJ65541:WVJ65563 B131077:B131099 IX131077:IX131099 ST131077:ST131099 ACP131077:ACP131099 AML131077:AML131099 AWH131077:AWH131099 BGD131077:BGD131099 BPZ131077:BPZ131099 BZV131077:BZV131099 CJR131077:CJR131099 CTN131077:CTN131099 DDJ131077:DDJ131099 DNF131077:DNF131099 DXB131077:DXB131099 EGX131077:EGX131099 EQT131077:EQT131099 FAP131077:FAP131099 FKL131077:FKL131099 FUH131077:FUH131099 GED131077:GED131099 GNZ131077:GNZ131099 GXV131077:GXV131099 HHR131077:HHR131099 HRN131077:HRN131099 IBJ131077:IBJ131099 ILF131077:ILF131099 IVB131077:IVB131099 JEX131077:JEX131099 JOT131077:JOT131099 JYP131077:JYP131099 KIL131077:KIL131099 KSH131077:KSH131099 LCD131077:LCD131099 LLZ131077:LLZ131099 LVV131077:LVV131099 MFR131077:MFR131099 MPN131077:MPN131099 MZJ131077:MZJ131099 NJF131077:NJF131099 NTB131077:NTB131099 OCX131077:OCX131099 OMT131077:OMT131099 OWP131077:OWP131099 PGL131077:PGL131099 PQH131077:PQH131099 QAD131077:QAD131099 QJZ131077:QJZ131099 QTV131077:QTV131099 RDR131077:RDR131099 RNN131077:RNN131099 RXJ131077:RXJ131099 SHF131077:SHF131099 SRB131077:SRB131099 TAX131077:TAX131099 TKT131077:TKT131099 TUP131077:TUP131099 UEL131077:UEL131099 UOH131077:UOH131099 UYD131077:UYD131099 VHZ131077:VHZ131099 VRV131077:VRV131099 WBR131077:WBR131099 WLN131077:WLN131099 WVJ131077:WVJ131099 B196613:B196635 IX196613:IX196635 ST196613:ST196635 ACP196613:ACP196635 AML196613:AML196635 AWH196613:AWH196635 BGD196613:BGD196635 BPZ196613:BPZ196635 BZV196613:BZV196635 CJR196613:CJR196635 CTN196613:CTN196635 DDJ196613:DDJ196635 DNF196613:DNF196635 DXB196613:DXB196635 EGX196613:EGX196635 EQT196613:EQT196635 FAP196613:FAP196635 FKL196613:FKL196635 FUH196613:FUH196635 GED196613:GED196635 GNZ196613:GNZ196635 GXV196613:GXV196635 HHR196613:HHR196635 HRN196613:HRN196635 IBJ196613:IBJ196635 ILF196613:ILF196635 IVB196613:IVB196635 JEX196613:JEX196635 JOT196613:JOT196635 JYP196613:JYP196635 KIL196613:KIL196635 KSH196613:KSH196635 LCD196613:LCD196635 LLZ196613:LLZ196635 LVV196613:LVV196635 MFR196613:MFR196635 MPN196613:MPN196635 MZJ196613:MZJ196635 NJF196613:NJF196635 NTB196613:NTB196635 OCX196613:OCX196635 OMT196613:OMT196635 OWP196613:OWP196635 PGL196613:PGL196635 PQH196613:PQH196635 QAD196613:QAD196635 QJZ196613:QJZ196635 QTV196613:QTV196635 RDR196613:RDR196635 RNN196613:RNN196635 RXJ196613:RXJ196635 SHF196613:SHF196635 SRB196613:SRB196635 TAX196613:TAX196635 TKT196613:TKT196635 TUP196613:TUP196635 UEL196613:UEL196635 UOH196613:UOH196635 UYD196613:UYD196635 VHZ196613:VHZ196635 VRV196613:VRV196635 WBR196613:WBR196635 WLN196613:WLN196635 WVJ196613:WVJ196635 B262149:B262171 IX262149:IX262171 ST262149:ST262171 ACP262149:ACP262171 AML262149:AML262171 AWH262149:AWH262171 BGD262149:BGD262171 BPZ262149:BPZ262171 BZV262149:BZV262171 CJR262149:CJR262171 CTN262149:CTN262171 DDJ262149:DDJ262171 DNF262149:DNF262171 DXB262149:DXB262171 EGX262149:EGX262171 EQT262149:EQT262171 FAP262149:FAP262171 FKL262149:FKL262171 FUH262149:FUH262171 GED262149:GED262171 GNZ262149:GNZ262171 GXV262149:GXV262171 HHR262149:HHR262171 HRN262149:HRN262171 IBJ262149:IBJ262171 ILF262149:ILF262171 IVB262149:IVB262171 JEX262149:JEX262171 JOT262149:JOT262171 JYP262149:JYP262171 KIL262149:KIL262171 KSH262149:KSH262171 LCD262149:LCD262171 LLZ262149:LLZ262171 LVV262149:LVV262171 MFR262149:MFR262171 MPN262149:MPN262171 MZJ262149:MZJ262171 NJF262149:NJF262171 NTB262149:NTB262171 OCX262149:OCX262171 OMT262149:OMT262171 OWP262149:OWP262171 PGL262149:PGL262171 PQH262149:PQH262171 QAD262149:QAD262171 QJZ262149:QJZ262171 QTV262149:QTV262171 RDR262149:RDR262171 RNN262149:RNN262171 RXJ262149:RXJ262171 SHF262149:SHF262171 SRB262149:SRB262171 TAX262149:TAX262171 TKT262149:TKT262171 TUP262149:TUP262171 UEL262149:UEL262171 UOH262149:UOH262171 UYD262149:UYD262171 VHZ262149:VHZ262171 VRV262149:VRV262171 WBR262149:WBR262171 WLN262149:WLN262171 WVJ262149:WVJ262171 B327685:B327707 IX327685:IX327707 ST327685:ST327707 ACP327685:ACP327707 AML327685:AML327707 AWH327685:AWH327707 BGD327685:BGD327707 BPZ327685:BPZ327707 BZV327685:BZV327707 CJR327685:CJR327707 CTN327685:CTN327707 DDJ327685:DDJ327707 DNF327685:DNF327707 DXB327685:DXB327707 EGX327685:EGX327707 EQT327685:EQT327707 FAP327685:FAP327707 FKL327685:FKL327707 FUH327685:FUH327707 GED327685:GED327707 GNZ327685:GNZ327707 GXV327685:GXV327707 HHR327685:HHR327707 HRN327685:HRN327707 IBJ327685:IBJ327707 ILF327685:ILF327707 IVB327685:IVB327707 JEX327685:JEX327707 JOT327685:JOT327707 JYP327685:JYP327707 KIL327685:KIL327707 KSH327685:KSH327707 LCD327685:LCD327707 LLZ327685:LLZ327707 LVV327685:LVV327707 MFR327685:MFR327707 MPN327685:MPN327707 MZJ327685:MZJ327707 NJF327685:NJF327707 NTB327685:NTB327707 OCX327685:OCX327707 OMT327685:OMT327707 OWP327685:OWP327707 PGL327685:PGL327707 PQH327685:PQH327707 QAD327685:QAD327707 QJZ327685:QJZ327707 QTV327685:QTV327707 RDR327685:RDR327707 RNN327685:RNN327707 RXJ327685:RXJ327707 SHF327685:SHF327707 SRB327685:SRB327707 TAX327685:TAX327707 TKT327685:TKT327707 TUP327685:TUP327707 UEL327685:UEL327707 UOH327685:UOH327707 UYD327685:UYD327707 VHZ327685:VHZ327707 VRV327685:VRV327707 WBR327685:WBR327707 WLN327685:WLN327707 WVJ327685:WVJ327707 B393221:B393243 IX393221:IX393243 ST393221:ST393243 ACP393221:ACP393243 AML393221:AML393243 AWH393221:AWH393243 BGD393221:BGD393243 BPZ393221:BPZ393243 BZV393221:BZV393243 CJR393221:CJR393243 CTN393221:CTN393243 DDJ393221:DDJ393243 DNF393221:DNF393243 DXB393221:DXB393243 EGX393221:EGX393243 EQT393221:EQT393243 FAP393221:FAP393243 FKL393221:FKL393243 FUH393221:FUH393243 GED393221:GED393243 GNZ393221:GNZ393243 GXV393221:GXV393243 HHR393221:HHR393243 HRN393221:HRN393243 IBJ393221:IBJ393243 ILF393221:ILF393243 IVB393221:IVB393243 JEX393221:JEX393243 JOT393221:JOT393243 JYP393221:JYP393243 KIL393221:KIL393243 KSH393221:KSH393243 LCD393221:LCD393243 LLZ393221:LLZ393243 LVV393221:LVV393243 MFR393221:MFR393243 MPN393221:MPN393243 MZJ393221:MZJ393243 NJF393221:NJF393243 NTB393221:NTB393243 OCX393221:OCX393243 OMT393221:OMT393243 OWP393221:OWP393243 PGL393221:PGL393243 PQH393221:PQH393243 QAD393221:QAD393243 QJZ393221:QJZ393243 QTV393221:QTV393243 RDR393221:RDR393243 RNN393221:RNN393243 RXJ393221:RXJ393243 SHF393221:SHF393243 SRB393221:SRB393243 TAX393221:TAX393243 TKT393221:TKT393243 TUP393221:TUP393243 UEL393221:UEL393243 UOH393221:UOH393243 UYD393221:UYD393243 VHZ393221:VHZ393243 VRV393221:VRV393243 WBR393221:WBR393243 WLN393221:WLN393243 WVJ393221:WVJ393243 B458757:B458779 IX458757:IX458779 ST458757:ST458779 ACP458757:ACP458779 AML458757:AML458779 AWH458757:AWH458779 BGD458757:BGD458779 BPZ458757:BPZ458779 BZV458757:BZV458779 CJR458757:CJR458779 CTN458757:CTN458779 DDJ458757:DDJ458779 DNF458757:DNF458779 DXB458757:DXB458779 EGX458757:EGX458779 EQT458757:EQT458779 FAP458757:FAP458779 FKL458757:FKL458779 FUH458757:FUH458779 GED458757:GED458779 GNZ458757:GNZ458779 GXV458757:GXV458779 HHR458757:HHR458779 HRN458757:HRN458779 IBJ458757:IBJ458779 ILF458757:ILF458779 IVB458757:IVB458779 JEX458757:JEX458779 JOT458757:JOT458779 JYP458757:JYP458779 KIL458757:KIL458779 KSH458757:KSH458779 LCD458757:LCD458779 LLZ458757:LLZ458779 LVV458757:LVV458779 MFR458757:MFR458779 MPN458757:MPN458779 MZJ458757:MZJ458779 NJF458757:NJF458779 NTB458757:NTB458779 OCX458757:OCX458779 OMT458757:OMT458779 OWP458757:OWP458779 PGL458757:PGL458779 PQH458757:PQH458779 QAD458757:QAD458779 QJZ458757:QJZ458779 QTV458757:QTV458779 RDR458757:RDR458779 RNN458757:RNN458779 RXJ458757:RXJ458779 SHF458757:SHF458779 SRB458757:SRB458779 TAX458757:TAX458779 TKT458757:TKT458779 TUP458757:TUP458779 UEL458757:UEL458779 UOH458757:UOH458779 UYD458757:UYD458779 VHZ458757:VHZ458779 VRV458757:VRV458779 WBR458757:WBR458779 WLN458757:WLN458779 WVJ458757:WVJ458779 B524293:B524315 IX524293:IX524315 ST524293:ST524315 ACP524293:ACP524315 AML524293:AML524315 AWH524293:AWH524315 BGD524293:BGD524315 BPZ524293:BPZ524315 BZV524293:BZV524315 CJR524293:CJR524315 CTN524293:CTN524315 DDJ524293:DDJ524315 DNF524293:DNF524315 DXB524293:DXB524315 EGX524293:EGX524315 EQT524293:EQT524315 FAP524293:FAP524315 FKL524293:FKL524315 FUH524293:FUH524315 GED524293:GED524315 GNZ524293:GNZ524315 GXV524293:GXV524315 HHR524293:HHR524315 HRN524293:HRN524315 IBJ524293:IBJ524315 ILF524293:ILF524315 IVB524293:IVB524315 JEX524293:JEX524315 JOT524293:JOT524315 JYP524293:JYP524315 KIL524293:KIL524315 KSH524293:KSH524315 LCD524293:LCD524315 LLZ524293:LLZ524315 LVV524293:LVV524315 MFR524293:MFR524315 MPN524293:MPN524315 MZJ524293:MZJ524315 NJF524293:NJF524315 NTB524293:NTB524315 OCX524293:OCX524315 OMT524293:OMT524315 OWP524293:OWP524315 PGL524293:PGL524315 PQH524293:PQH524315 QAD524293:QAD524315 QJZ524293:QJZ524315 QTV524293:QTV524315 RDR524293:RDR524315 RNN524293:RNN524315 RXJ524293:RXJ524315 SHF524293:SHF524315 SRB524293:SRB524315 TAX524293:TAX524315 TKT524293:TKT524315 TUP524293:TUP524315 UEL524293:UEL524315 UOH524293:UOH524315 UYD524293:UYD524315 VHZ524293:VHZ524315 VRV524293:VRV524315 WBR524293:WBR524315 WLN524293:WLN524315 WVJ524293:WVJ524315 B589829:B589851 IX589829:IX589851 ST589829:ST589851 ACP589829:ACP589851 AML589829:AML589851 AWH589829:AWH589851 BGD589829:BGD589851 BPZ589829:BPZ589851 BZV589829:BZV589851 CJR589829:CJR589851 CTN589829:CTN589851 DDJ589829:DDJ589851 DNF589829:DNF589851 DXB589829:DXB589851 EGX589829:EGX589851 EQT589829:EQT589851 FAP589829:FAP589851 FKL589829:FKL589851 FUH589829:FUH589851 GED589829:GED589851 GNZ589829:GNZ589851 GXV589829:GXV589851 HHR589829:HHR589851 HRN589829:HRN589851 IBJ589829:IBJ589851 ILF589829:ILF589851 IVB589829:IVB589851 JEX589829:JEX589851 JOT589829:JOT589851 JYP589829:JYP589851 KIL589829:KIL589851 KSH589829:KSH589851 LCD589829:LCD589851 LLZ589829:LLZ589851 LVV589829:LVV589851 MFR589829:MFR589851 MPN589829:MPN589851 MZJ589829:MZJ589851 NJF589829:NJF589851 NTB589829:NTB589851 OCX589829:OCX589851 OMT589829:OMT589851 OWP589829:OWP589851 PGL589829:PGL589851 PQH589829:PQH589851 QAD589829:QAD589851 QJZ589829:QJZ589851 QTV589829:QTV589851 RDR589829:RDR589851 RNN589829:RNN589851 RXJ589829:RXJ589851 SHF589829:SHF589851 SRB589829:SRB589851 TAX589829:TAX589851 TKT589829:TKT589851 TUP589829:TUP589851 UEL589829:UEL589851 UOH589829:UOH589851 UYD589829:UYD589851 VHZ589829:VHZ589851 VRV589829:VRV589851 WBR589829:WBR589851 WLN589829:WLN589851 WVJ589829:WVJ589851 B655365:B655387 IX655365:IX655387 ST655365:ST655387 ACP655365:ACP655387 AML655365:AML655387 AWH655365:AWH655387 BGD655365:BGD655387 BPZ655365:BPZ655387 BZV655365:BZV655387 CJR655365:CJR655387 CTN655365:CTN655387 DDJ655365:DDJ655387 DNF655365:DNF655387 DXB655365:DXB655387 EGX655365:EGX655387 EQT655365:EQT655387 FAP655365:FAP655387 FKL655365:FKL655387 FUH655365:FUH655387 GED655365:GED655387 GNZ655365:GNZ655387 GXV655365:GXV655387 HHR655365:HHR655387 HRN655365:HRN655387 IBJ655365:IBJ655387 ILF655365:ILF655387 IVB655365:IVB655387 JEX655365:JEX655387 JOT655365:JOT655387 JYP655365:JYP655387 KIL655365:KIL655387 KSH655365:KSH655387 LCD655365:LCD655387 LLZ655365:LLZ655387 LVV655365:LVV655387 MFR655365:MFR655387 MPN655365:MPN655387 MZJ655365:MZJ655387 NJF655365:NJF655387 NTB655365:NTB655387 OCX655365:OCX655387 OMT655365:OMT655387 OWP655365:OWP655387 PGL655365:PGL655387 PQH655365:PQH655387 QAD655365:QAD655387 QJZ655365:QJZ655387 QTV655365:QTV655387 RDR655365:RDR655387 RNN655365:RNN655387 RXJ655365:RXJ655387 SHF655365:SHF655387 SRB655365:SRB655387 TAX655365:TAX655387 TKT655365:TKT655387 TUP655365:TUP655387 UEL655365:UEL655387 UOH655365:UOH655387 UYD655365:UYD655387 VHZ655365:VHZ655387 VRV655365:VRV655387 WBR655365:WBR655387 WLN655365:WLN655387 WVJ655365:WVJ655387 B720901:B720923 IX720901:IX720923 ST720901:ST720923 ACP720901:ACP720923 AML720901:AML720923 AWH720901:AWH720923 BGD720901:BGD720923 BPZ720901:BPZ720923 BZV720901:BZV720923 CJR720901:CJR720923 CTN720901:CTN720923 DDJ720901:DDJ720923 DNF720901:DNF720923 DXB720901:DXB720923 EGX720901:EGX720923 EQT720901:EQT720923 FAP720901:FAP720923 FKL720901:FKL720923 FUH720901:FUH720923 GED720901:GED720923 GNZ720901:GNZ720923 GXV720901:GXV720923 HHR720901:HHR720923 HRN720901:HRN720923 IBJ720901:IBJ720923 ILF720901:ILF720923 IVB720901:IVB720923 JEX720901:JEX720923 JOT720901:JOT720923 JYP720901:JYP720923 KIL720901:KIL720923 KSH720901:KSH720923 LCD720901:LCD720923 LLZ720901:LLZ720923 LVV720901:LVV720923 MFR720901:MFR720923 MPN720901:MPN720923 MZJ720901:MZJ720923 NJF720901:NJF720923 NTB720901:NTB720923 OCX720901:OCX720923 OMT720901:OMT720923 OWP720901:OWP720923 PGL720901:PGL720923 PQH720901:PQH720923 QAD720901:QAD720923 QJZ720901:QJZ720923 QTV720901:QTV720923 RDR720901:RDR720923 RNN720901:RNN720923 RXJ720901:RXJ720923 SHF720901:SHF720923 SRB720901:SRB720923 TAX720901:TAX720923 TKT720901:TKT720923 TUP720901:TUP720923 UEL720901:UEL720923 UOH720901:UOH720923 UYD720901:UYD720923 VHZ720901:VHZ720923 VRV720901:VRV720923 WBR720901:WBR720923 WLN720901:WLN720923 WVJ720901:WVJ720923 B786437:B786459 IX786437:IX786459 ST786437:ST786459 ACP786437:ACP786459 AML786437:AML786459 AWH786437:AWH786459 BGD786437:BGD786459 BPZ786437:BPZ786459 BZV786437:BZV786459 CJR786437:CJR786459 CTN786437:CTN786459 DDJ786437:DDJ786459 DNF786437:DNF786459 DXB786437:DXB786459 EGX786437:EGX786459 EQT786437:EQT786459 FAP786437:FAP786459 FKL786437:FKL786459 FUH786437:FUH786459 GED786437:GED786459 GNZ786437:GNZ786459 GXV786437:GXV786459 HHR786437:HHR786459 HRN786437:HRN786459 IBJ786437:IBJ786459 ILF786437:ILF786459 IVB786437:IVB786459 JEX786437:JEX786459 JOT786437:JOT786459 JYP786437:JYP786459 KIL786437:KIL786459 KSH786437:KSH786459 LCD786437:LCD786459 LLZ786437:LLZ786459 LVV786437:LVV786459 MFR786437:MFR786459 MPN786437:MPN786459 MZJ786437:MZJ786459 NJF786437:NJF786459 NTB786437:NTB786459 OCX786437:OCX786459 OMT786437:OMT786459 OWP786437:OWP786459 PGL786437:PGL786459 PQH786437:PQH786459 QAD786437:QAD786459 QJZ786437:QJZ786459 QTV786437:QTV786459 RDR786437:RDR786459 RNN786437:RNN786459 RXJ786437:RXJ786459 SHF786437:SHF786459 SRB786437:SRB786459 TAX786437:TAX786459 TKT786437:TKT786459 TUP786437:TUP786459 UEL786437:UEL786459 UOH786437:UOH786459 UYD786437:UYD786459 VHZ786437:VHZ786459 VRV786437:VRV786459 WBR786437:WBR786459 WLN786437:WLN786459 WVJ786437:WVJ786459 B851973:B851995 IX851973:IX851995 ST851973:ST851995 ACP851973:ACP851995 AML851973:AML851995 AWH851973:AWH851995 BGD851973:BGD851995 BPZ851973:BPZ851995 BZV851973:BZV851995 CJR851973:CJR851995 CTN851973:CTN851995 DDJ851973:DDJ851995 DNF851973:DNF851995 DXB851973:DXB851995 EGX851973:EGX851995 EQT851973:EQT851995 FAP851973:FAP851995 FKL851973:FKL851995 FUH851973:FUH851995 GED851973:GED851995 GNZ851973:GNZ851995 GXV851973:GXV851995 HHR851973:HHR851995 HRN851973:HRN851995 IBJ851973:IBJ851995 ILF851973:ILF851995 IVB851973:IVB851995 JEX851973:JEX851995 JOT851973:JOT851995 JYP851973:JYP851995 KIL851973:KIL851995 KSH851973:KSH851995 LCD851973:LCD851995 LLZ851973:LLZ851995 LVV851973:LVV851995 MFR851973:MFR851995 MPN851973:MPN851995 MZJ851973:MZJ851995 NJF851973:NJF851995 NTB851973:NTB851995 OCX851973:OCX851995 OMT851973:OMT851995 OWP851973:OWP851995 PGL851973:PGL851995 PQH851973:PQH851995 QAD851973:QAD851995 QJZ851973:QJZ851995 QTV851973:QTV851995 RDR851973:RDR851995 RNN851973:RNN851995 RXJ851973:RXJ851995 SHF851973:SHF851995 SRB851973:SRB851995 TAX851973:TAX851995 TKT851973:TKT851995 TUP851973:TUP851995 UEL851973:UEL851995 UOH851973:UOH851995 UYD851973:UYD851995 VHZ851973:VHZ851995 VRV851973:VRV851995 WBR851973:WBR851995 WLN851973:WLN851995 WVJ851973:WVJ851995 B917509:B917531 IX917509:IX917531 ST917509:ST917531 ACP917509:ACP917531 AML917509:AML917531 AWH917509:AWH917531 BGD917509:BGD917531 BPZ917509:BPZ917531 BZV917509:BZV917531 CJR917509:CJR917531 CTN917509:CTN917531 DDJ917509:DDJ917531 DNF917509:DNF917531 DXB917509:DXB917531 EGX917509:EGX917531 EQT917509:EQT917531 FAP917509:FAP917531 FKL917509:FKL917531 FUH917509:FUH917531 GED917509:GED917531 GNZ917509:GNZ917531 GXV917509:GXV917531 HHR917509:HHR917531 HRN917509:HRN917531 IBJ917509:IBJ917531 ILF917509:ILF917531 IVB917509:IVB917531 JEX917509:JEX917531 JOT917509:JOT917531 JYP917509:JYP917531 KIL917509:KIL917531 KSH917509:KSH917531 LCD917509:LCD917531 LLZ917509:LLZ917531 LVV917509:LVV917531 MFR917509:MFR917531 MPN917509:MPN917531 MZJ917509:MZJ917531 NJF917509:NJF917531 NTB917509:NTB917531 OCX917509:OCX917531 OMT917509:OMT917531 OWP917509:OWP917531 PGL917509:PGL917531 PQH917509:PQH917531 QAD917509:QAD917531 QJZ917509:QJZ917531 QTV917509:QTV917531 RDR917509:RDR917531 RNN917509:RNN917531 RXJ917509:RXJ917531 SHF917509:SHF917531 SRB917509:SRB917531 TAX917509:TAX917531 TKT917509:TKT917531 TUP917509:TUP917531 UEL917509:UEL917531 UOH917509:UOH917531 UYD917509:UYD917531 VHZ917509:VHZ917531 VRV917509:VRV917531 WBR917509:WBR917531 WLN917509:WLN917531 WVJ917509:WVJ917531 B983045:B983067 IX983045:IX983067 ST983045:ST983067 ACP983045:ACP983067 AML983045:AML983067 AWH983045:AWH983067 BGD983045:BGD983067 BPZ983045:BPZ983067 BZV983045:BZV983067 CJR983045:CJR983067 CTN983045:CTN983067 DDJ983045:DDJ983067 DNF983045:DNF983067 DXB983045:DXB983067 EGX983045:EGX983067 EQT983045:EQT983067 FAP983045:FAP983067 FKL983045:FKL983067 FUH983045:FUH983067 GED983045:GED983067 GNZ983045:GNZ983067 GXV983045:GXV983067 HHR983045:HHR983067 HRN983045:HRN983067 IBJ983045:IBJ983067 ILF983045:ILF983067 IVB983045:IVB983067 JEX983045:JEX983067 JOT983045:JOT983067 JYP983045:JYP983067 KIL983045:KIL983067 KSH983045:KSH983067 LCD983045:LCD983067 LLZ983045:LLZ983067 LVV983045:LVV983067 MFR983045:MFR983067 MPN983045:MPN983067 MZJ983045:MZJ983067 NJF983045:NJF983067 NTB983045:NTB983067 OCX983045:OCX983067 OMT983045:OMT983067 OWP983045:OWP983067 PGL983045:PGL983067 PQH983045:PQH983067 QAD983045:QAD983067 QJZ983045:QJZ983067 QTV983045:QTV983067 RDR983045:RDR983067 RNN983045:RNN983067 RXJ983045:RXJ983067 SHF983045:SHF983067 SRB983045:SRB983067 TAX983045:TAX983067 TKT983045:TKT983067 TUP983045:TUP983067 UEL983045:UEL983067 UOH983045:UOH983067 UYD983045:UYD983067 VHZ983045:VHZ983067 VRV983045:VRV983067 WBR983045:WBR983067 WLN983045:WLN983067 B5:B27" xr:uid="{00000000-0002-0000-0600-000000000000}">
      <formula1>$B$41:$B$53</formula1>
    </dataValidation>
    <dataValidation type="list" allowBlank="1" showInputMessage="1" showErrorMessage="1" sqref="H5:H26 JD5:JD26 SZ5:SZ26 ACV5:ACV26 AMR5:AMR26 AWN5:AWN26 BGJ5:BGJ26 BQF5:BQF26 CAB5:CAB26 CJX5:CJX26 CTT5:CTT26 DDP5:DDP26 DNL5:DNL26 DXH5:DXH26 EHD5:EHD26 EQZ5:EQZ26 FAV5:FAV26 FKR5:FKR26 FUN5:FUN26 GEJ5:GEJ26 GOF5:GOF26 GYB5:GYB26 HHX5:HHX26 HRT5:HRT26 IBP5:IBP26 ILL5:ILL26 IVH5:IVH26 JFD5:JFD26 JOZ5:JOZ26 JYV5:JYV26 KIR5:KIR26 KSN5:KSN26 LCJ5:LCJ26 LMF5:LMF26 LWB5:LWB26 MFX5:MFX26 MPT5:MPT26 MZP5:MZP26 NJL5:NJL26 NTH5:NTH26 ODD5:ODD26 OMZ5:OMZ26 OWV5:OWV26 PGR5:PGR26 PQN5:PQN26 QAJ5:QAJ26 QKF5:QKF26 QUB5:QUB26 RDX5:RDX26 RNT5:RNT26 RXP5:RXP26 SHL5:SHL26 SRH5:SRH26 TBD5:TBD26 TKZ5:TKZ26 TUV5:TUV26 UER5:UER26 UON5:UON26 UYJ5:UYJ26 VIF5:VIF26 VSB5:VSB26 WBX5:WBX26 WLT5:WLT26 WVP5:WVP26 H65541:H65562 JD65541:JD65562 SZ65541:SZ65562 ACV65541:ACV65562 AMR65541:AMR65562 AWN65541:AWN65562 BGJ65541:BGJ65562 BQF65541:BQF65562 CAB65541:CAB65562 CJX65541:CJX65562 CTT65541:CTT65562 DDP65541:DDP65562 DNL65541:DNL65562 DXH65541:DXH65562 EHD65541:EHD65562 EQZ65541:EQZ65562 FAV65541:FAV65562 FKR65541:FKR65562 FUN65541:FUN65562 GEJ65541:GEJ65562 GOF65541:GOF65562 GYB65541:GYB65562 HHX65541:HHX65562 HRT65541:HRT65562 IBP65541:IBP65562 ILL65541:ILL65562 IVH65541:IVH65562 JFD65541:JFD65562 JOZ65541:JOZ65562 JYV65541:JYV65562 KIR65541:KIR65562 KSN65541:KSN65562 LCJ65541:LCJ65562 LMF65541:LMF65562 LWB65541:LWB65562 MFX65541:MFX65562 MPT65541:MPT65562 MZP65541:MZP65562 NJL65541:NJL65562 NTH65541:NTH65562 ODD65541:ODD65562 OMZ65541:OMZ65562 OWV65541:OWV65562 PGR65541:PGR65562 PQN65541:PQN65562 QAJ65541:QAJ65562 QKF65541:QKF65562 QUB65541:QUB65562 RDX65541:RDX65562 RNT65541:RNT65562 RXP65541:RXP65562 SHL65541:SHL65562 SRH65541:SRH65562 TBD65541:TBD65562 TKZ65541:TKZ65562 TUV65541:TUV65562 UER65541:UER65562 UON65541:UON65562 UYJ65541:UYJ65562 VIF65541:VIF65562 VSB65541:VSB65562 WBX65541:WBX65562 WLT65541:WLT65562 WVP65541:WVP65562 H131077:H131098 JD131077:JD131098 SZ131077:SZ131098 ACV131077:ACV131098 AMR131077:AMR131098 AWN131077:AWN131098 BGJ131077:BGJ131098 BQF131077:BQF131098 CAB131077:CAB131098 CJX131077:CJX131098 CTT131077:CTT131098 DDP131077:DDP131098 DNL131077:DNL131098 DXH131077:DXH131098 EHD131077:EHD131098 EQZ131077:EQZ131098 FAV131077:FAV131098 FKR131077:FKR131098 FUN131077:FUN131098 GEJ131077:GEJ131098 GOF131077:GOF131098 GYB131077:GYB131098 HHX131077:HHX131098 HRT131077:HRT131098 IBP131077:IBP131098 ILL131077:ILL131098 IVH131077:IVH131098 JFD131077:JFD131098 JOZ131077:JOZ131098 JYV131077:JYV131098 KIR131077:KIR131098 KSN131077:KSN131098 LCJ131077:LCJ131098 LMF131077:LMF131098 LWB131077:LWB131098 MFX131077:MFX131098 MPT131077:MPT131098 MZP131077:MZP131098 NJL131077:NJL131098 NTH131077:NTH131098 ODD131077:ODD131098 OMZ131077:OMZ131098 OWV131077:OWV131098 PGR131077:PGR131098 PQN131077:PQN131098 QAJ131077:QAJ131098 QKF131077:QKF131098 QUB131077:QUB131098 RDX131077:RDX131098 RNT131077:RNT131098 RXP131077:RXP131098 SHL131077:SHL131098 SRH131077:SRH131098 TBD131077:TBD131098 TKZ131077:TKZ131098 TUV131077:TUV131098 UER131077:UER131098 UON131077:UON131098 UYJ131077:UYJ131098 VIF131077:VIF131098 VSB131077:VSB131098 WBX131077:WBX131098 WLT131077:WLT131098 WVP131077:WVP131098 H196613:H196634 JD196613:JD196634 SZ196613:SZ196634 ACV196613:ACV196634 AMR196613:AMR196634 AWN196613:AWN196634 BGJ196613:BGJ196634 BQF196613:BQF196634 CAB196613:CAB196634 CJX196613:CJX196634 CTT196613:CTT196634 DDP196613:DDP196634 DNL196613:DNL196634 DXH196613:DXH196634 EHD196613:EHD196634 EQZ196613:EQZ196634 FAV196613:FAV196634 FKR196613:FKR196634 FUN196613:FUN196634 GEJ196613:GEJ196634 GOF196613:GOF196634 GYB196613:GYB196634 HHX196613:HHX196634 HRT196613:HRT196634 IBP196613:IBP196634 ILL196613:ILL196634 IVH196613:IVH196634 JFD196613:JFD196634 JOZ196613:JOZ196634 JYV196613:JYV196634 KIR196613:KIR196634 KSN196613:KSN196634 LCJ196613:LCJ196634 LMF196613:LMF196634 LWB196613:LWB196634 MFX196613:MFX196634 MPT196613:MPT196634 MZP196613:MZP196634 NJL196613:NJL196634 NTH196613:NTH196634 ODD196613:ODD196634 OMZ196613:OMZ196634 OWV196613:OWV196634 PGR196613:PGR196634 PQN196613:PQN196634 QAJ196613:QAJ196634 QKF196613:QKF196634 QUB196613:QUB196634 RDX196613:RDX196634 RNT196613:RNT196634 RXP196613:RXP196634 SHL196613:SHL196634 SRH196613:SRH196634 TBD196613:TBD196634 TKZ196613:TKZ196634 TUV196613:TUV196634 UER196613:UER196634 UON196613:UON196634 UYJ196613:UYJ196634 VIF196613:VIF196634 VSB196613:VSB196634 WBX196613:WBX196634 WLT196613:WLT196634 WVP196613:WVP196634 H262149:H262170 JD262149:JD262170 SZ262149:SZ262170 ACV262149:ACV262170 AMR262149:AMR262170 AWN262149:AWN262170 BGJ262149:BGJ262170 BQF262149:BQF262170 CAB262149:CAB262170 CJX262149:CJX262170 CTT262149:CTT262170 DDP262149:DDP262170 DNL262149:DNL262170 DXH262149:DXH262170 EHD262149:EHD262170 EQZ262149:EQZ262170 FAV262149:FAV262170 FKR262149:FKR262170 FUN262149:FUN262170 GEJ262149:GEJ262170 GOF262149:GOF262170 GYB262149:GYB262170 HHX262149:HHX262170 HRT262149:HRT262170 IBP262149:IBP262170 ILL262149:ILL262170 IVH262149:IVH262170 JFD262149:JFD262170 JOZ262149:JOZ262170 JYV262149:JYV262170 KIR262149:KIR262170 KSN262149:KSN262170 LCJ262149:LCJ262170 LMF262149:LMF262170 LWB262149:LWB262170 MFX262149:MFX262170 MPT262149:MPT262170 MZP262149:MZP262170 NJL262149:NJL262170 NTH262149:NTH262170 ODD262149:ODD262170 OMZ262149:OMZ262170 OWV262149:OWV262170 PGR262149:PGR262170 PQN262149:PQN262170 QAJ262149:QAJ262170 QKF262149:QKF262170 QUB262149:QUB262170 RDX262149:RDX262170 RNT262149:RNT262170 RXP262149:RXP262170 SHL262149:SHL262170 SRH262149:SRH262170 TBD262149:TBD262170 TKZ262149:TKZ262170 TUV262149:TUV262170 UER262149:UER262170 UON262149:UON262170 UYJ262149:UYJ262170 VIF262149:VIF262170 VSB262149:VSB262170 WBX262149:WBX262170 WLT262149:WLT262170 WVP262149:WVP262170 H327685:H327706 JD327685:JD327706 SZ327685:SZ327706 ACV327685:ACV327706 AMR327685:AMR327706 AWN327685:AWN327706 BGJ327685:BGJ327706 BQF327685:BQF327706 CAB327685:CAB327706 CJX327685:CJX327706 CTT327685:CTT327706 DDP327685:DDP327706 DNL327685:DNL327706 DXH327685:DXH327706 EHD327685:EHD327706 EQZ327685:EQZ327706 FAV327685:FAV327706 FKR327685:FKR327706 FUN327685:FUN327706 GEJ327685:GEJ327706 GOF327685:GOF327706 GYB327685:GYB327706 HHX327685:HHX327706 HRT327685:HRT327706 IBP327685:IBP327706 ILL327685:ILL327706 IVH327685:IVH327706 JFD327685:JFD327706 JOZ327685:JOZ327706 JYV327685:JYV327706 KIR327685:KIR327706 KSN327685:KSN327706 LCJ327685:LCJ327706 LMF327685:LMF327706 LWB327685:LWB327706 MFX327685:MFX327706 MPT327685:MPT327706 MZP327685:MZP327706 NJL327685:NJL327706 NTH327685:NTH327706 ODD327685:ODD327706 OMZ327685:OMZ327706 OWV327685:OWV327706 PGR327685:PGR327706 PQN327685:PQN327706 QAJ327685:QAJ327706 QKF327685:QKF327706 QUB327685:QUB327706 RDX327685:RDX327706 RNT327685:RNT327706 RXP327685:RXP327706 SHL327685:SHL327706 SRH327685:SRH327706 TBD327685:TBD327706 TKZ327685:TKZ327706 TUV327685:TUV327706 UER327685:UER327706 UON327685:UON327706 UYJ327685:UYJ327706 VIF327685:VIF327706 VSB327685:VSB327706 WBX327685:WBX327706 WLT327685:WLT327706 WVP327685:WVP327706 H393221:H393242 JD393221:JD393242 SZ393221:SZ393242 ACV393221:ACV393242 AMR393221:AMR393242 AWN393221:AWN393242 BGJ393221:BGJ393242 BQF393221:BQF393242 CAB393221:CAB393242 CJX393221:CJX393242 CTT393221:CTT393242 DDP393221:DDP393242 DNL393221:DNL393242 DXH393221:DXH393242 EHD393221:EHD393242 EQZ393221:EQZ393242 FAV393221:FAV393242 FKR393221:FKR393242 FUN393221:FUN393242 GEJ393221:GEJ393242 GOF393221:GOF393242 GYB393221:GYB393242 HHX393221:HHX393242 HRT393221:HRT393242 IBP393221:IBP393242 ILL393221:ILL393242 IVH393221:IVH393242 JFD393221:JFD393242 JOZ393221:JOZ393242 JYV393221:JYV393242 KIR393221:KIR393242 KSN393221:KSN393242 LCJ393221:LCJ393242 LMF393221:LMF393242 LWB393221:LWB393242 MFX393221:MFX393242 MPT393221:MPT393242 MZP393221:MZP393242 NJL393221:NJL393242 NTH393221:NTH393242 ODD393221:ODD393242 OMZ393221:OMZ393242 OWV393221:OWV393242 PGR393221:PGR393242 PQN393221:PQN393242 QAJ393221:QAJ393242 QKF393221:QKF393242 QUB393221:QUB393242 RDX393221:RDX393242 RNT393221:RNT393242 RXP393221:RXP393242 SHL393221:SHL393242 SRH393221:SRH393242 TBD393221:TBD393242 TKZ393221:TKZ393242 TUV393221:TUV393242 UER393221:UER393242 UON393221:UON393242 UYJ393221:UYJ393242 VIF393221:VIF393242 VSB393221:VSB393242 WBX393221:WBX393242 WLT393221:WLT393242 WVP393221:WVP393242 H458757:H458778 JD458757:JD458778 SZ458757:SZ458778 ACV458757:ACV458778 AMR458757:AMR458778 AWN458757:AWN458778 BGJ458757:BGJ458778 BQF458757:BQF458778 CAB458757:CAB458778 CJX458757:CJX458778 CTT458757:CTT458778 DDP458757:DDP458778 DNL458757:DNL458778 DXH458757:DXH458778 EHD458757:EHD458778 EQZ458757:EQZ458778 FAV458757:FAV458778 FKR458757:FKR458778 FUN458757:FUN458778 GEJ458757:GEJ458778 GOF458757:GOF458778 GYB458757:GYB458778 HHX458757:HHX458778 HRT458757:HRT458778 IBP458757:IBP458778 ILL458757:ILL458778 IVH458757:IVH458778 JFD458757:JFD458778 JOZ458757:JOZ458778 JYV458757:JYV458778 KIR458757:KIR458778 KSN458757:KSN458778 LCJ458757:LCJ458778 LMF458757:LMF458778 LWB458757:LWB458778 MFX458757:MFX458778 MPT458757:MPT458778 MZP458757:MZP458778 NJL458757:NJL458778 NTH458757:NTH458778 ODD458757:ODD458778 OMZ458757:OMZ458778 OWV458757:OWV458778 PGR458757:PGR458778 PQN458757:PQN458778 QAJ458757:QAJ458778 QKF458757:QKF458778 QUB458757:QUB458778 RDX458757:RDX458778 RNT458757:RNT458778 RXP458757:RXP458778 SHL458757:SHL458778 SRH458757:SRH458778 TBD458757:TBD458778 TKZ458757:TKZ458778 TUV458757:TUV458778 UER458757:UER458778 UON458757:UON458778 UYJ458757:UYJ458778 VIF458757:VIF458778 VSB458757:VSB458778 WBX458757:WBX458778 WLT458757:WLT458778 WVP458757:WVP458778 H524293:H524314 JD524293:JD524314 SZ524293:SZ524314 ACV524293:ACV524314 AMR524293:AMR524314 AWN524293:AWN524314 BGJ524293:BGJ524314 BQF524293:BQF524314 CAB524293:CAB524314 CJX524293:CJX524314 CTT524293:CTT524314 DDP524293:DDP524314 DNL524293:DNL524314 DXH524293:DXH524314 EHD524293:EHD524314 EQZ524293:EQZ524314 FAV524293:FAV524314 FKR524293:FKR524314 FUN524293:FUN524314 GEJ524293:GEJ524314 GOF524293:GOF524314 GYB524293:GYB524314 HHX524293:HHX524314 HRT524293:HRT524314 IBP524293:IBP524314 ILL524293:ILL524314 IVH524293:IVH524314 JFD524293:JFD524314 JOZ524293:JOZ524314 JYV524293:JYV524314 KIR524293:KIR524314 KSN524293:KSN524314 LCJ524293:LCJ524314 LMF524293:LMF524314 LWB524293:LWB524314 MFX524293:MFX524314 MPT524293:MPT524314 MZP524293:MZP524314 NJL524293:NJL524314 NTH524293:NTH524314 ODD524293:ODD524314 OMZ524293:OMZ524314 OWV524293:OWV524314 PGR524293:PGR524314 PQN524293:PQN524314 QAJ524293:QAJ524314 QKF524293:QKF524314 QUB524293:QUB524314 RDX524293:RDX524314 RNT524293:RNT524314 RXP524293:RXP524314 SHL524293:SHL524314 SRH524293:SRH524314 TBD524293:TBD524314 TKZ524293:TKZ524314 TUV524293:TUV524314 UER524293:UER524314 UON524293:UON524314 UYJ524293:UYJ524314 VIF524293:VIF524314 VSB524293:VSB524314 WBX524293:WBX524314 WLT524293:WLT524314 WVP524293:WVP524314 H589829:H589850 JD589829:JD589850 SZ589829:SZ589850 ACV589829:ACV589850 AMR589829:AMR589850 AWN589829:AWN589850 BGJ589829:BGJ589850 BQF589829:BQF589850 CAB589829:CAB589850 CJX589829:CJX589850 CTT589829:CTT589850 DDP589829:DDP589850 DNL589829:DNL589850 DXH589829:DXH589850 EHD589829:EHD589850 EQZ589829:EQZ589850 FAV589829:FAV589850 FKR589829:FKR589850 FUN589829:FUN589850 GEJ589829:GEJ589850 GOF589829:GOF589850 GYB589829:GYB589850 HHX589829:HHX589850 HRT589829:HRT589850 IBP589829:IBP589850 ILL589829:ILL589850 IVH589829:IVH589850 JFD589829:JFD589850 JOZ589829:JOZ589850 JYV589829:JYV589850 KIR589829:KIR589850 KSN589829:KSN589850 LCJ589829:LCJ589850 LMF589829:LMF589850 LWB589829:LWB589850 MFX589829:MFX589850 MPT589829:MPT589850 MZP589829:MZP589850 NJL589829:NJL589850 NTH589829:NTH589850 ODD589829:ODD589850 OMZ589829:OMZ589850 OWV589829:OWV589850 PGR589829:PGR589850 PQN589829:PQN589850 QAJ589829:QAJ589850 QKF589829:QKF589850 QUB589829:QUB589850 RDX589829:RDX589850 RNT589829:RNT589850 RXP589829:RXP589850 SHL589829:SHL589850 SRH589829:SRH589850 TBD589829:TBD589850 TKZ589829:TKZ589850 TUV589829:TUV589850 UER589829:UER589850 UON589829:UON589850 UYJ589829:UYJ589850 VIF589829:VIF589850 VSB589829:VSB589850 WBX589829:WBX589850 WLT589829:WLT589850 WVP589829:WVP589850 H655365:H655386 JD655365:JD655386 SZ655365:SZ655386 ACV655365:ACV655386 AMR655365:AMR655386 AWN655365:AWN655386 BGJ655365:BGJ655386 BQF655365:BQF655386 CAB655365:CAB655386 CJX655365:CJX655386 CTT655365:CTT655386 DDP655365:DDP655386 DNL655365:DNL655386 DXH655365:DXH655386 EHD655365:EHD655386 EQZ655365:EQZ655386 FAV655365:FAV655386 FKR655365:FKR655386 FUN655365:FUN655386 GEJ655365:GEJ655386 GOF655365:GOF655386 GYB655365:GYB655386 HHX655365:HHX655386 HRT655365:HRT655386 IBP655365:IBP655386 ILL655365:ILL655386 IVH655365:IVH655386 JFD655365:JFD655386 JOZ655365:JOZ655386 JYV655365:JYV655386 KIR655365:KIR655386 KSN655365:KSN655386 LCJ655365:LCJ655386 LMF655365:LMF655386 LWB655365:LWB655386 MFX655365:MFX655386 MPT655365:MPT655386 MZP655365:MZP655386 NJL655365:NJL655386 NTH655365:NTH655386 ODD655365:ODD655386 OMZ655365:OMZ655386 OWV655365:OWV655386 PGR655365:PGR655386 PQN655365:PQN655386 QAJ655365:QAJ655386 QKF655365:QKF655386 QUB655365:QUB655386 RDX655365:RDX655386 RNT655365:RNT655386 RXP655365:RXP655386 SHL655365:SHL655386 SRH655365:SRH655386 TBD655365:TBD655386 TKZ655365:TKZ655386 TUV655365:TUV655386 UER655365:UER655386 UON655365:UON655386 UYJ655365:UYJ655386 VIF655365:VIF655386 VSB655365:VSB655386 WBX655365:WBX655386 WLT655365:WLT655386 WVP655365:WVP655386 H720901:H720922 JD720901:JD720922 SZ720901:SZ720922 ACV720901:ACV720922 AMR720901:AMR720922 AWN720901:AWN720922 BGJ720901:BGJ720922 BQF720901:BQF720922 CAB720901:CAB720922 CJX720901:CJX720922 CTT720901:CTT720922 DDP720901:DDP720922 DNL720901:DNL720922 DXH720901:DXH720922 EHD720901:EHD720922 EQZ720901:EQZ720922 FAV720901:FAV720922 FKR720901:FKR720922 FUN720901:FUN720922 GEJ720901:GEJ720922 GOF720901:GOF720922 GYB720901:GYB720922 HHX720901:HHX720922 HRT720901:HRT720922 IBP720901:IBP720922 ILL720901:ILL720922 IVH720901:IVH720922 JFD720901:JFD720922 JOZ720901:JOZ720922 JYV720901:JYV720922 KIR720901:KIR720922 KSN720901:KSN720922 LCJ720901:LCJ720922 LMF720901:LMF720922 LWB720901:LWB720922 MFX720901:MFX720922 MPT720901:MPT720922 MZP720901:MZP720922 NJL720901:NJL720922 NTH720901:NTH720922 ODD720901:ODD720922 OMZ720901:OMZ720922 OWV720901:OWV720922 PGR720901:PGR720922 PQN720901:PQN720922 QAJ720901:QAJ720922 QKF720901:QKF720922 QUB720901:QUB720922 RDX720901:RDX720922 RNT720901:RNT720922 RXP720901:RXP720922 SHL720901:SHL720922 SRH720901:SRH720922 TBD720901:TBD720922 TKZ720901:TKZ720922 TUV720901:TUV720922 UER720901:UER720922 UON720901:UON720922 UYJ720901:UYJ720922 VIF720901:VIF720922 VSB720901:VSB720922 WBX720901:WBX720922 WLT720901:WLT720922 WVP720901:WVP720922 H786437:H786458 JD786437:JD786458 SZ786437:SZ786458 ACV786437:ACV786458 AMR786437:AMR786458 AWN786437:AWN786458 BGJ786437:BGJ786458 BQF786437:BQF786458 CAB786437:CAB786458 CJX786437:CJX786458 CTT786437:CTT786458 DDP786437:DDP786458 DNL786437:DNL786458 DXH786437:DXH786458 EHD786437:EHD786458 EQZ786437:EQZ786458 FAV786437:FAV786458 FKR786437:FKR786458 FUN786437:FUN786458 GEJ786437:GEJ786458 GOF786437:GOF786458 GYB786437:GYB786458 HHX786437:HHX786458 HRT786437:HRT786458 IBP786437:IBP786458 ILL786437:ILL786458 IVH786437:IVH786458 JFD786437:JFD786458 JOZ786437:JOZ786458 JYV786437:JYV786458 KIR786437:KIR786458 KSN786437:KSN786458 LCJ786437:LCJ786458 LMF786437:LMF786458 LWB786437:LWB786458 MFX786437:MFX786458 MPT786437:MPT786458 MZP786437:MZP786458 NJL786437:NJL786458 NTH786437:NTH786458 ODD786437:ODD786458 OMZ786437:OMZ786458 OWV786437:OWV786458 PGR786437:PGR786458 PQN786437:PQN786458 QAJ786437:QAJ786458 QKF786437:QKF786458 QUB786437:QUB786458 RDX786437:RDX786458 RNT786437:RNT786458 RXP786437:RXP786458 SHL786437:SHL786458 SRH786437:SRH786458 TBD786437:TBD786458 TKZ786437:TKZ786458 TUV786437:TUV786458 UER786437:UER786458 UON786437:UON786458 UYJ786437:UYJ786458 VIF786437:VIF786458 VSB786437:VSB786458 WBX786437:WBX786458 WLT786437:WLT786458 WVP786437:WVP786458 H851973:H851994 JD851973:JD851994 SZ851973:SZ851994 ACV851973:ACV851994 AMR851973:AMR851994 AWN851973:AWN851994 BGJ851973:BGJ851994 BQF851973:BQF851994 CAB851973:CAB851994 CJX851973:CJX851994 CTT851973:CTT851994 DDP851973:DDP851994 DNL851973:DNL851994 DXH851973:DXH851994 EHD851973:EHD851994 EQZ851973:EQZ851994 FAV851973:FAV851994 FKR851973:FKR851994 FUN851973:FUN851994 GEJ851973:GEJ851994 GOF851973:GOF851994 GYB851973:GYB851994 HHX851973:HHX851994 HRT851973:HRT851994 IBP851973:IBP851994 ILL851973:ILL851994 IVH851973:IVH851994 JFD851973:JFD851994 JOZ851973:JOZ851994 JYV851973:JYV851994 KIR851973:KIR851994 KSN851973:KSN851994 LCJ851973:LCJ851994 LMF851973:LMF851994 LWB851973:LWB851994 MFX851973:MFX851994 MPT851973:MPT851994 MZP851973:MZP851994 NJL851973:NJL851994 NTH851973:NTH851994 ODD851973:ODD851994 OMZ851973:OMZ851994 OWV851973:OWV851994 PGR851973:PGR851994 PQN851973:PQN851994 QAJ851973:QAJ851994 QKF851973:QKF851994 QUB851973:QUB851994 RDX851973:RDX851994 RNT851973:RNT851994 RXP851973:RXP851994 SHL851973:SHL851994 SRH851973:SRH851994 TBD851973:TBD851994 TKZ851973:TKZ851994 TUV851973:TUV851994 UER851973:UER851994 UON851973:UON851994 UYJ851973:UYJ851994 VIF851973:VIF851994 VSB851973:VSB851994 WBX851973:WBX851994 WLT851973:WLT851994 WVP851973:WVP851994 H917509:H917530 JD917509:JD917530 SZ917509:SZ917530 ACV917509:ACV917530 AMR917509:AMR917530 AWN917509:AWN917530 BGJ917509:BGJ917530 BQF917509:BQF917530 CAB917509:CAB917530 CJX917509:CJX917530 CTT917509:CTT917530 DDP917509:DDP917530 DNL917509:DNL917530 DXH917509:DXH917530 EHD917509:EHD917530 EQZ917509:EQZ917530 FAV917509:FAV917530 FKR917509:FKR917530 FUN917509:FUN917530 GEJ917509:GEJ917530 GOF917509:GOF917530 GYB917509:GYB917530 HHX917509:HHX917530 HRT917509:HRT917530 IBP917509:IBP917530 ILL917509:ILL917530 IVH917509:IVH917530 JFD917509:JFD917530 JOZ917509:JOZ917530 JYV917509:JYV917530 KIR917509:KIR917530 KSN917509:KSN917530 LCJ917509:LCJ917530 LMF917509:LMF917530 LWB917509:LWB917530 MFX917509:MFX917530 MPT917509:MPT917530 MZP917509:MZP917530 NJL917509:NJL917530 NTH917509:NTH917530 ODD917509:ODD917530 OMZ917509:OMZ917530 OWV917509:OWV917530 PGR917509:PGR917530 PQN917509:PQN917530 QAJ917509:QAJ917530 QKF917509:QKF917530 QUB917509:QUB917530 RDX917509:RDX917530 RNT917509:RNT917530 RXP917509:RXP917530 SHL917509:SHL917530 SRH917509:SRH917530 TBD917509:TBD917530 TKZ917509:TKZ917530 TUV917509:TUV917530 UER917509:UER917530 UON917509:UON917530 UYJ917509:UYJ917530 VIF917509:VIF917530 VSB917509:VSB917530 WBX917509:WBX917530 WLT917509:WLT917530 WVP917509:WVP917530 H983045:H983066 JD983045:JD983066 SZ983045:SZ983066 ACV983045:ACV983066 AMR983045:AMR983066 AWN983045:AWN983066 BGJ983045:BGJ983066 BQF983045:BQF983066 CAB983045:CAB983066 CJX983045:CJX983066 CTT983045:CTT983066 DDP983045:DDP983066 DNL983045:DNL983066 DXH983045:DXH983066 EHD983045:EHD983066 EQZ983045:EQZ983066 FAV983045:FAV983066 FKR983045:FKR983066 FUN983045:FUN983066 GEJ983045:GEJ983066 GOF983045:GOF983066 GYB983045:GYB983066 HHX983045:HHX983066 HRT983045:HRT983066 IBP983045:IBP983066 ILL983045:ILL983066 IVH983045:IVH983066 JFD983045:JFD983066 JOZ983045:JOZ983066 JYV983045:JYV983066 KIR983045:KIR983066 KSN983045:KSN983066 LCJ983045:LCJ983066 LMF983045:LMF983066 LWB983045:LWB983066 MFX983045:MFX983066 MPT983045:MPT983066 MZP983045:MZP983066 NJL983045:NJL983066 NTH983045:NTH983066 ODD983045:ODD983066 OMZ983045:OMZ983066 OWV983045:OWV983066 PGR983045:PGR983066 PQN983045:PQN983066 QAJ983045:QAJ983066 QKF983045:QKF983066 QUB983045:QUB983066 RDX983045:RDX983066 RNT983045:RNT983066 RXP983045:RXP983066 SHL983045:SHL983066 SRH983045:SRH983066 TBD983045:TBD983066 TKZ983045:TKZ983066 TUV983045:TUV983066 UER983045:UER983066 UON983045:UON983066 UYJ983045:UYJ983066 VIF983045:VIF983066 VSB983045:VSB983066 WBX983045:WBX983066 WLT983045:WLT983066 WVP983045:WVP983066" xr:uid="{00000000-0002-0000-0600-000001000000}">
      <mc:AlternateContent xmlns:x12ac="http://schemas.microsoft.com/office/spreadsheetml/2011/1/ac" xmlns:mc="http://schemas.openxmlformats.org/markup-compatibility/2006">
        <mc:Choice Requires="x12ac">
          <x12ac:list>0,"0,1","0,25","0,5","0,75","1,00","1,25","1,5"</x12ac:list>
        </mc:Choice>
        <mc:Fallback>
          <formula1>"0,0,1,0,25,0,5,0,75,1,00,1,25,1,5"</formula1>
        </mc:Fallback>
      </mc:AlternateContent>
    </dataValidation>
    <dataValidation type="list" allowBlank="1" showInputMessage="1" showErrorMessage="1" sqref="F5:F26 JB5:JB26 SX5:SX26 ACT5:ACT26 AMP5:AMP26 AWL5:AWL26 BGH5:BGH26 BQD5:BQD26 BZZ5:BZZ26 CJV5:CJV26 CTR5:CTR26 DDN5:DDN26 DNJ5:DNJ26 DXF5:DXF26 EHB5:EHB26 EQX5:EQX26 FAT5:FAT26 FKP5:FKP26 FUL5:FUL26 GEH5:GEH26 GOD5:GOD26 GXZ5:GXZ26 HHV5:HHV26 HRR5:HRR26 IBN5:IBN26 ILJ5:ILJ26 IVF5:IVF26 JFB5:JFB26 JOX5:JOX26 JYT5:JYT26 KIP5:KIP26 KSL5:KSL26 LCH5:LCH26 LMD5:LMD26 LVZ5:LVZ26 MFV5:MFV26 MPR5:MPR26 MZN5:MZN26 NJJ5:NJJ26 NTF5:NTF26 ODB5:ODB26 OMX5:OMX26 OWT5:OWT26 PGP5:PGP26 PQL5:PQL26 QAH5:QAH26 QKD5:QKD26 QTZ5:QTZ26 RDV5:RDV26 RNR5:RNR26 RXN5:RXN26 SHJ5:SHJ26 SRF5:SRF26 TBB5:TBB26 TKX5:TKX26 TUT5:TUT26 UEP5:UEP26 UOL5:UOL26 UYH5:UYH26 VID5:VID26 VRZ5:VRZ26 WBV5:WBV26 WLR5:WLR26 WVN5:WVN26 F65541:F65562 JB65541:JB65562 SX65541:SX65562 ACT65541:ACT65562 AMP65541:AMP65562 AWL65541:AWL65562 BGH65541:BGH65562 BQD65541:BQD65562 BZZ65541:BZZ65562 CJV65541:CJV65562 CTR65541:CTR65562 DDN65541:DDN65562 DNJ65541:DNJ65562 DXF65541:DXF65562 EHB65541:EHB65562 EQX65541:EQX65562 FAT65541:FAT65562 FKP65541:FKP65562 FUL65541:FUL65562 GEH65541:GEH65562 GOD65541:GOD65562 GXZ65541:GXZ65562 HHV65541:HHV65562 HRR65541:HRR65562 IBN65541:IBN65562 ILJ65541:ILJ65562 IVF65541:IVF65562 JFB65541:JFB65562 JOX65541:JOX65562 JYT65541:JYT65562 KIP65541:KIP65562 KSL65541:KSL65562 LCH65541:LCH65562 LMD65541:LMD65562 LVZ65541:LVZ65562 MFV65541:MFV65562 MPR65541:MPR65562 MZN65541:MZN65562 NJJ65541:NJJ65562 NTF65541:NTF65562 ODB65541:ODB65562 OMX65541:OMX65562 OWT65541:OWT65562 PGP65541:PGP65562 PQL65541:PQL65562 QAH65541:QAH65562 QKD65541:QKD65562 QTZ65541:QTZ65562 RDV65541:RDV65562 RNR65541:RNR65562 RXN65541:RXN65562 SHJ65541:SHJ65562 SRF65541:SRF65562 TBB65541:TBB65562 TKX65541:TKX65562 TUT65541:TUT65562 UEP65541:UEP65562 UOL65541:UOL65562 UYH65541:UYH65562 VID65541:VID65562 VRZ65541:VRZ65562 WBV65541:WBV65562 WLR65541:WLR65562 WVN65541:WVN65562 F131077:F131098 JB131077:JB131098 SX131077:SX131098 ACT131077:ACT131098 AMP131077:AMP131098 AWL131077:AWL131098 BGH131077:BGH131098 BQD131077:BQD131098 BZZ131077:BZZ131098 CJV131077:CJV131098 CTR131077:CTR131098 DDN131077:DDN131098 DNJ131077:DNJ131098 DXF131077:DXF131098 EHB131077:EHB131098 EQX131077:EQX131098 FAT131077:FAT131098 FKP131077:FKP131098 FUL131077:FUL131098 GEH131077:GEH131098 GOD131077:GOD131098 GXZ131077:GXZ131098 HHV131077:HHV131098 HRR131077:HRR131098 IBN131077:IBN131098 ILJ131077:ILJ131098 IVF131077:IVF131098 JFB131077:JFB131098 JOX131077:JOX131098 JYT131077:JYT131098 KIP131077:KIP131098 KSL131077:KSL131098 LCH131077:LCH131098 LMD131077:LMD131098 LVZ131077:LVZ131098 MFV131077:MFV131098 MPR131077:MPR131098 MZN131077:MZN131098 NJJ131077:NJJ131098 NTF131077:NTF131098 ODB131077:ODB131098 OMX131077:OMX131098 OWT131077:OWT131098 PGP131077:PGP131098 PQL131077:PQL131098 QAH131077:QAH131098 QKD131077:QKD131098 QTZ131077:QTZ131098 RDV131077:RDV131098 RNR131077:RNR131098 RXN131077:RXN131098 SHJ131077:SHJ131098 SRF131077:SRF131098 TBB131077:TBB131098 TKX131077:TKX131098 TUT131077:TUT131098 UEP131077:UEP131098 UOL131077:UOL131098 UYH131077:UYH131098 VID131077:VID131098 VRZ131077:VRZ131098 WBV131077:WBV131098 WLR131077:WLR131098 WVN131077:WVN131098 F196613:F196634 JB196613:JB196634 SX196613:SX196634 ACT196613:ACT196634 AMP196613:AMP196634 AWL196613:AWL196634 BGH196613:BGH196634 BQD196613:BQD196634 BZZ196613:BZZ196634 CJV196613:CJV196634 CTR196613:CTR196634 DDN196613:DDN196634 DNJ196613:DNJ196634 DXF196613:DXF196634 EHB196613:EHB196634 EQX196613:EQX196634 FAT196613:FAT196634 FKP196613:FKP196634 FUL196613:FUL196634 GEH196613:GEH196634 GOD196613:GOD196634 GXZ196613:GXZ196634 HHV196613:HHV196634 HRR196613:HRR196634 IBN196613:IBN196634 ILJ196613:ILJ196634 IVF196613:IVF196634 JFB196613:JFB196634 JOX196613:JOX196634 JYT196613:JYT196634 KIP196613:KIP196634 KSL196613:KSL196634 LCH196613:LCH196634 LMD196613:LMD196634 LVZ196613:LVZ196634 MFV196613:MFV196634 MPR196613:MPR196634 MZN196613:MZN196634 NJJ196613:NJJ196634 NTF196613:NTF196634 ODB196613:ODB196634 OMX196613:OMX196634 OWT196613:OWT196634 PGP196613:PGP196634 PQL196613:PQL196634 QAH196613:QAH196634 QKD196613:QKD196634 QTZ196613:QTZ196634 RDV196613:RDV196634 RNR196613:RNR196634 RXN196613:RXN196634 SHJ196613:SHJ196634 SRF196613:SRF196634 TBB196613:TBB196634 TKX196613:TKX196634 TUT196613:TUT196634 UEP196613:UEP196634 UOL196613:UOL196634 UYH196613:UYH196634 VID196613:VID196634 VRZ196613:VRZ196634 WBV196613:WBV196634 WLR196613:WLR196634 WVN196613:WVN196634 F262149:F262170 JB262149:JB262170 SX262149:SX262170 ACT262149:ACT262170 AMP262149:AMP262170 AWL262149:AWL262170 BGH262149:BGH262170 BQD262149:BQD262170 BZZ262149:BZZ262170 CJV262149:CJV262170 CTR262149:CTR262170 DDN262149:DDN262170 DNJ262149:DNJ262170 DXF262149:DXF262170 EHB262149:EHB262170 EQX262149:EQX262170 FAT262149:FAT262170 FKP262149:FKP262170 FUL262149:FUL262170 GEH262149:GEH262170 GOD262149:GOD262170 GXZ262149:GXZ262170 HHV262149:HHV262170 HRR262149:HRR262170 IBN262149:IBN262170 ILJ262149:ILJ262170 IVF262149:IVF262170 JFB262149:JFB262170 JOX262149:JOX262170 JYT262149:JYT262170 KIP262149:KIP262170 KSL262149:KSL262170 LCH262149:LCH262170 LMD262149:LMD262170 LVZ262149:LVZ262170 MFV262149:MFV262170 MPR262149:MPR262170 MZN262149:MZN262170 NJJ262149:NJJ262170 NTF262149:NTF262170 ODB262149:ODB262170 OMX262149:OMX262170 OWT262149:OWT262170 PGP262149:PGP262170 PQL262149:PQL262170 QAH262149:QAH262170 QKD262149:QKD262170 QTZ262149:QTZ262170 RDV262149:RDV262170 RNR262149:RNR262170 RXN262149:RXN262170 SHJ262149:SHJ262170 SRF262149:SRF262170 TBB262149:TBB262170 TKX262149:TKX262170 TUT262149:TUT262170 UEP262149:UEP262170 UOL262149:UOL262170 UYH262149:UYH262170 VID262149:VID262170 VRZ262149:VRZ262170 WBV262149:WBV262170 WLR262149:WLR262170 WVN262149:WVN262170 F327685:F327706 JB327685:JB327706 SX327685:SX327706 ACT327685:ACT327706 AMP327685:AMP327706 AWL327685:AWL327706 BGH327685:BGH327706 BQD327685:BQD327706 BZZ327685:BZZ327706 CJV327685:CJV327706 CTR327685:CTR327706 DDN327685:DDN327706 DNJ327685:DNJ327706 DXF327685:DXF327706 EHB327685:EHB327706 EQX327685:EQX327706 FAT327685:FAT327706 FKP327685:FKP327706 FUL327685:FUL327706 GEH327685:GEH327706 GOD327685:GOD327706 GXZ327685:GXZ327706 HHV327685:HHV327706 HRR327685:HRR327706 IBN327685:IBN327706 ILJ327685:ILJ327706 IVF327685:IVF327706 JFB327685:JFB327706 JOX327685:JOX327706 JYT327685:JYT327706 KIP327685:KIP327706 KSL327685:KSL327706 LCH327685:LCH327706 LMD327685:LMD327706 LVZ327685:LVZ327706 MFV327685:MFV327706 MPR327685:MPR327706 MZN327685:MZN327706 NJJ327685:NJJ327706 NTF327685:NTF327706 ODB327685:ODB327706 OMX327685:OMX327706 OWT327685:OWT327706 PGP327685:PGP327706 PQL327685:PQL327706 QAH327685:QAH327706 QKD327685:QKD327706 QTZ327685:QTZ327706 RDV327685:RDV327706 RNR327685:RNR327706 RXN327685:RXN327706 SHJ327685:SHJ327706 SRF327685:SRF327706 TBB327685:TBB327706 TKX327685:TKX327706 TUT327685:TUT327706 UEP327685:UEP327706 UOL327685:UOL327706 UYH327685:UYH327706 VID327685:VID327706 VRZ327685:VRZ327706 WBV327685:WBV327706 WLR327685:WLR327706 WVN327685:WVN327706 F393221:F393242 JB393221:JB393242 SX393221:SX393242 ACT393221:ACT393242 AMP393221:AMP393242 AWL393221:AWL393242 BGH393221:BGH393242 BQD393221:BQD393242 BZZ393221:BZZ393242 CJV393221:CJV393242 CTR393221:CTR393242 DDN393221:DDN393242 DNJ393221:DNJ393242 DXF393221:DXF393242 EHB393221:EHB393242 EQX393221:EQX393242 FAT393221:FAT393242 FKP393221:FKP393242 FUL393221:FUL393242 GEH393221:GEH393242 GOD393221:GOD393242 GXZ393221:GXZ393242 HHV393221:HHV393242 HRR393221:HRR393242 IBN393221:IBN393242 ILJ393221:ILJ393242 IVF393221:IVF393242 JFB393221:JFB393242 JOX393221:JOX393242 JYT393221:JYT393242 KIP393221:KIP393242 KSL393221:KSL393242 LCH393221:LCH393242 LMD393221:LMD393242 LVZ393221:LVZ393242 MFV393221:MFV393242 MPR393221:MPR393242 MZN393221:MZN393242 NJJ393221:NJJ393242 NTF393221:NTF393242 ODB393221:ODB393242 OMX393221:OMX393242 OWT393221:OWT393242 PGP393221:PGP393242 PQL393221:PQL393242 QAH393221:QAH393242 QKD393221:QKD393242 QTZ393221:QTZ393242 RDV393221:RDV393242 RNR393221:RNR393242 RXN393221:RXN393242 SHJ393221:SHJ393242 SRF393221:SRF393242 TBB393221:TBB393242 TKX393221:TKX393242 TUT393221:TUT393242 UEP393221:UEP393242 UOL393221:UOL393242 UYH393221:UYH393242 VID393221:VID393242 VRZ393221:VRZ393242 WBV393221:WBV393242 WLR393221:WLR393242 WVN393221:WVN393242 F458757:F458778 JB458757:JB458778 SX458757:SX458778 ACT458757:ACT458778 AMP458757:AMP458778 AWL458757:AWL458778 BGH458757:BGH458778 BQD458757:BQD458778 BZZ458757:BZZ458778 CJV458757:CJV458778 CTR458757:CTR458778 DDN458757:DDN458778 DNJ458757:DNJ458778 DXF458757:DXF458778 EHB458757:EHB458778 EQX458757:EQX458778 FAT458757:FAT458778 FKP458757:FKP458778 FUL458757:FUL458778 GEH458757:GEH458778 GOD458757:GOD458778 GXZ458757:GXZ458778 HHV458757:HHV458778 HRR458757:HRR458778 IBN458757:IBN458778 ILJ458757:ILJ458778 IVF458757:IVF458778 JFB458757:JFB458778 JOX458757:JOX458778 JYT458757:JYT458778 KIP458757:KIP458778 KSL458757:KSL458778 LCH458757:LCH458778 LMD458757:LMD458778 LVZ458757:LVZ458778 MFV458757:MFV458778 MPR458757:MPR458778 MZN458757:MZN458778 NJJ458757:NJJ458778 NTF458757:NTF458778 ODB458757:ODB458778 OMX458757:OMX458778 OWT458757:OWT458778 PGP458757:PGP458778 PQL458757:PQL458778 QAH458757:QAH458778 QKD458757:QKD458778 QTZ458757:QTZ458778 RDV458757:RDV458778 RNR458757:RNR458778 RXN458757:RXN458778 SHJ458757:SHJ458778 SRF458757:SRF458778 TBB458757:TBB458778 TKX458757:TKX458778 TUT458757:TUT458778 UEP458757:UEP458778 UOL458757:UOL458778 UYH458757:UYH458778 VID458757:VID458778 VRZ458757:VRZ458778 WBV458757:WBV458778 WLR458757:WLR458778 WVN458757:WVN458778 F524293:F524314 JB524293:JB524314 SX524293:SX524314 ACT524293:ACT524314 AMP524293:AMP524314 AWL524293:AWL524314 BGH524293:BGH524314 BQD524293:BQD524314 BZZ524293:BZZ524314 CJV524293:CJV524314 CTR524293:CTR524314 DDN524293:DDN524314 DNJ524293:DNJ524314 DXF524293:DXF524314 EHB524293:EHB524314 EQX524293:EQX524314 FAT524293:FAT524314 FKP524293:FKP524314 FUL524293:FUL524314 GEH524293:GEH524314 GOD524293:GOD524314 GXZ524293:GXZ524314 HHV524293:HHV524314 HRR524293:HRR524314 IBN524293:IBN524314 ILJ524293:ILJ524314 IVF524293:IVF524314 JFB524293:JFB524314 JOX524293:JOX524314 JYT524293:JYT524314 KIP524293:KIP524314 KSL524293:KSL524314 LCH524293:LCH524314 LMD524293:LMD524314 LVZ524293:LVZ524314 MFV524293:MFV524314 MPR524293:MPR524314 MZN524293:MZN524314 NJJ524293:NJJ524314 NTF524293:NTF524314 ODB524293:ODB524314 OMX524293:OMX524314 OWT524293:OWT524314 PGP524293:PGP524314 PQL524293:PQL524314 QAH524293:QAH524314 QKD524293:QKD524314 QTZ524293:QTZ524314 RDV524293:RDV524314 RNR524293:RNR524314 RXN524293:RXN524314 SHJ524293:SHJ524314 SRF524293:SRF524314 TBB524293:TBB524314 TKX524293:TKX524314 TUT524293:TUT524314 UEP524293:UEP524314 UOL524293:UOL524314 UYH524293:UYH524314 VID524293:VID524314 VRZ524293:VRZ524314 WBV524293:WBV524314 WLR524293:WLR524314 WVN524293:WVN524314 F589829:F589850 JB589829:JB589850 SX589829:SX589850 ACT589829:ACT589850 AMP589829:AMP589850 AWL589829:AWL589850 BGH589829:BGH589850 BQD589829:BQD589850 BZZ589829:BZZ589850 CJV589829:CJV589850 CTR589829:CTR589850 DDN589829:DDN589850 DNJ589829:DNJ589850 DXF589829:DXF589850 EHB589829:EHB589850 EQX589829:EQX589850 FAT589829:FAT589850 FKP589829:FKP589850 FUL589829:FUL589850 GEH589829:GEH589850 GOD589829:GOD589850 GXZ589829:GXZ589850 HHV589829:HHV589850 HRR589829:HRR589850 IBN589829:IBN589850 ILJ589829:ILJ589850 IVF589829:IVF589850 JFB589829:JFB589850 JOX589829:JOX589850 JYT589829:JYT589850 KIP589829:KIP589850 KSL589829:KSL589850 LCH589829:LCH589850 LMD589829:LMD589850 LVZ589829:LVZ589850 MFV589829:MFV589850 MPR589829:MPR589850 MZN589829:MZN589850 NJJ589829:NJJ589850 NTF589829:NTF589850 ODB589829:ODB589850 OMX589829:OMX589850 OWT589829:OWT589850 PGP589829:PGP589850 PQL589829:PQL589850 QAH589829:QAH589850 QKD589829:QKD589850 QTZ589829:QTZ589850 RDV589829:RDV589850 RNR589829:RNR589850 RXN589829:RXN589850 SHJ589829:SHJ589850 SRF589829:SRF589850 TBB589829:TBB589850 TKX589829:TKX589850 TUT589829:TUT589850 UEP589829:UEP589850 UOL589829:UOL589850 UYH589829:UYH589850 VID589829:VID589850 VRZ589829:VRZ589850 WBV589829:WBV589850 WLR589829:WLR589850 WVN589829:WVN589850 F655365:F655386 JB655365:JB655386 SX655365:SX655386 ACT655365:ACT655386 AMP655365:AMP655386 AWL655365:AWL655386 BGH655365:BGH655386 BQD655365:BQD655386 BZZ655365:BZZ655386 CJV655365:CJV655386 CTR655365:CTR655386 DDN655365:DDN655386 DNJ655365:DNJ655386 DXF655365:DXF655386 EHB655365:EHB655386 EQX655365:EQX655386 FAT655365:FAT655386 FKP655365:FKP655386 FUL655365:FUL655386 GEH655365:GEH655386 GOD655365:GOD655386 GXZ655365:GXZ655386 HHV655365:HHV655386 HRR655365:HRR655386 IBN655365:IBN655386 ILJ655365:ILJ655386 IVF655365:IVF655386 JFB655365:JFB655386 JOX655365:JOX655386 JYT655365:JYT655386 KIP655365:KIP655386 KSL655365:KSL655386 LCH655365:LCH655386 LMD655365:LMD655386 LVZ655365:LVZ655386 MFV655365:MFV655386 MPR655365:MPR655386 MZN655365:MZN655386 NJJ655365:NJJ655386 NTF655365:NTF655386 ODB655365:ODB655386 OMX655365:OMX655386 OWT655365:OWT655386 PGP655365:PGP655386 PQL655365:PQL655386 QAH655365:QAH655386 QKD655365:QKD655386 QTZ655365:QTZ655386 RDV655365:RDV655386 RNR655365:RNR655386 RXN655365:RXN655386 SHJ655365:SHJ655386 SRF655365:SRF655386 TBB655365:TBB655386 TKX655365:TKX655386 TUT655365:TUT655386 UEP655365:UEP655386 UOL655365:UOL655386 UYH655365:UYH655386 VID655365:VID655386 VRZ655365:VRZ655386 WBV655365:WBV655386 WLR655365:WLR655386 WVN655365:WVN655386 F720901:F720922 JB720901:JB720922 SX720901:SX720922 ACT720901:ACT720922 AMP720901:AMP720922 AWL720901:AWL720922 BGH720901:BGH720922 BQD720901:BQD720922 BZZ720901:BZZ720922 CJV720901:CJV720922 CTR720901:CTR720922 DDN720901:DDN720922 DNJ720901:DNJ720922 DXF720901:DXF720922 EHB720901:EHB720922 EQX720901:EQX720922 FAT720901:FAT720922 FKP720901:FKP720922 FUL720901:FUL720922 GEH720901:GEH720922 GOD720901:GOD720922 GXZ720901:GXZ720922 HHV720901:HHV720922 HRR720901:HRR720922 IBN720901:IBN720922 ILJ720901:ILJ720922 IVF720901:IVF720922 JFB720901:JFB720922 JOX720901:JOX720922 JYT720901:JYT720922 KIP720901:KIP720922 KSL720901:KSL720922 LCH720901:LCH720922 LMD720901:LMD720922 LVZ720901:LVZ720922 MFV720901:MFV720922 MPR720901:MPR720922 MZN720901:MZN720922 NJJ720901:NJJ720922 NTF720901:NTF720922 ODB720901:ODB720922 OMX720901:OMX720922 OWT720901:OWT720922 PGP720901:PGP720922 PQL720901:PQL720922 QAH720901:QAH720922 QKD720901:QKD720922 QTZ720901:QTZ720922 RDV720901:RDV720922 RNR720901:RNR720922 RXN720901:RXN720922 SHJ720901:SHJ720922 SRF720901:SRF720922 TBB720901:TBB720922 TKX720901:TKX720922 TUT720901:TUT720922 UEP720901:UEP720922 UOL720901:UOL720922 UYH720901:UYH720922 VID720901:VID720922 VRZ720901:VRZ720922 WBV720901:WBV720922 WLR720901:WLR720922 WVN720901:WVN720922 F786437:F786458 JB786437:JB786458 SX786437:SX786458 ACT786437:ACT786458 AMP786437:AMP786458 AWL786437:AWL786458 BGH786437:BGH786458 BQD786437:BQD786458 BZZ786437:BZZ786458 CJV786437:CJV786458 CTR786437:CTR786458 DDN786437:DDN786458 DNJ786437:DNJ786458 DXF786437:DXF786458 EHB786437:EHB786458 EQX786437:EQX786458 FAT786437:FAT786458 FKP786437:FKP786458 FUL786437:FUL786458 GEH786437:GEH786458 GOD786437:GOD786458 GXZ786437:GXZ786458 HHV786437:HHV786458 HRR786437:HRR786458 IBN786437:IBN786458 ILJ786437:ILJ786458 IVF786437:IVF786458 JFB786437:JFB786458 JOX786437:JOX786458 JYT786437:JYT786458 KIP786437:KIP786458 KSL786437:KSL786458 LCH786437:LCH786458 LMD786437:LMD786458 LVZ786437:LVZ786458 MFV786437:MFV786458 MPR786437:MPR786458 MZN786437:MZN786458 NJJ786437:NJJ786458 NTF786437:NTF786458 ODB786437:ODB786458 OMX786437:OMX786458 OWT786437:OWT786458 PGP786437:PGP786458 PQL786437:PQL786458 QAH786437:QAH786458 QKD786437:QKD786458 QTZ786437:QTZ786458 RDV786437:RDV786458 RNR786437:RNR786458 RXN786437:RXN786458 SHJ786437:SHJ786458 SRF786437:SRF786458 TBB786437:TBB786458 TKX786437:TKX786458 TUT786437:TUT786458 UEP786437:UEP786458 UOL786437:UOL786458 UYH786437:UYH786458 VID786437:VID786458 VRZ786437:VRZ786458 WBV786437:WBV786458 WLR786437:WLR786458 WVN786437:WVN786458 F851973:F851994 JB851973:JB851994 SX851973:SX851994 ACT851973:ACT851994 AMP851973:AMP851994 AWL851973:AWL851994 BGH851973:BGH851994 BQD851973:BQD851994 BZZ851973:BZZ851994 CJV851973:CJV851994 CTR851973:CTR851994 DDN851973:DDN851994 DNJ851973:DNJ851994 DXF851973:DXF851994 EHB851973:EHB851994 EQX851973:EQX851994 FAT851973:FAT851994 FKP851973:FKP851994 FUL851973:FUL851994 GEH851973:GEH851994 GOD851973:GOD851994 GXZ851973:GXZ851994 HHV851973:HHV851994 HRR851973:HRR851994 IBN851973:IBN851994 ILJ851973:ILJ851994 IVF851973:IVF851994 JFB851973:JFB851994 JOX851973:JOX851994 JYT851973:JYT851994 KIP851973:KIP851994 KSL851973:KSL851994 LCH851973:LCH851994 LMD851973:LMD851994 LVZ851973:LVZ851994 MFV851973:MFV851994 MPR851973:MPR851994 MZN851973:MZN851994 NJJ851973:NJJ851994 NTF851973:NTF851994 ODB851973:ODB851994 OMX851973:OMX851994 OWT851973:OWT851994 PGP851973:PGP851994 PQL851973:PQL851994 QAH851973:QAH851994 QKD851973:QKD851994 QTZ851973:QTZ851994 RDV851973:RDV851994 RNR851973:RNR851994 RXN851973:RXN851994 SHJ851973:SHJ851994 SRF851973:SRF851994 TBB851973:TBB851994 TKX851973:TKX851994 TUT851973:TUT851994 UEP851973:UEP851994 UOL851973:UOL851994 UYH851973:UYH851994 VID851973:VID851994 VRZ851973:VRZ851994 WBV851973:WBV851994 WLR851973:WLR851994 WVN851973:WVN851994 F917509:F917530 JB917509:JB917530 SX917509:SX917530 ACT917509:ACT917530 AMP917509:AMP917530 AWL917509:AWL917530 BGH917509:BGH917530 BQD917509:BQD917530 BZZ917509:BZZ917530 CJV917509:CJV917530 CTR917509:CTR917530 DDN917509:DDN917530 DNJ917509:DNJ917530 DXF917509:DXF917530 EHB917509:EHB917530 EQX917509:EQX917530 FAT917509:FAT917530 FKP917509:FKP917530 FUL917509:FUL917530 GEH917509:GEH917530 GOD917509:GOD917530 GXZ917509:GXZ917530 HHV917509:HHV917530 HRR917509:HRR917530 IBN917509:IBN917530 ILJ917509:ILJ917530 IVF917509:IVF917530 JFB917509:JFB917530 JOX917509:JOX917530 JYT917509:JYT917530 KIP917509:KIP917530 KSL917509:KSL917530 LCH917509:LCH917530 LMD917509:LMD917530 LVZ917509:LVZ917530 MFV917509:MFV917530 MPR917509:MPR917530 MZN917509:MZN917530 NJJ917509:NJJ917530 NTF917509:NTF917530 ODB917509:ODB917530 OMX917509:OMX917530 OWT917509:OWT917530 PGP917509:PGP917530 PQL917509:PQL917530 QAH917509:QAH917530 QKD917509:QKD917530 QTZ917509:QTZ917530 RDV917509:RDV917530 RNR917509:RNR917530 RXN917509:RXN917530 SHJ917509:SHJ917530 SRF917509:SRF917530 TBB917509:TBB917530 TKX917509:TKX917530 TUT917509:TUT917530 UEP917509:UEP917530 UOL917509:UOL917530 UYH917509:UYH917530 VID917509:VID917530 VRZ917509:VRZ917530 WBV917509:WBV917530 WLR917509:WLR917530 WVN917509:WVN917530 F983045:F983066 JB983045:JB983066 SX983045:SX983066 ACT983045:ACT983066 AMP983045:AMP983066 AWL983045:AWL983066 BGH983045:BGH983066 BQD983045:BQD983066 BZZ983045:BZZ983066 CJV983045:CJV983066 CTR983045:CTR983066 DDN983045:DDN983066 DNJ983045:DNJ983066 DXF983045:DXF983066 EHB983045:EHB983066 EQX983045:EQX983066 FAT983045:FAT983066 FKP983045:FKP983066 FUL983045:FUL983066 GEH983045:GEH983066 GOD983045:GOD983066 GXZ983045:GXZ983066 HHV983045:HHV983066 HRR983045:HRR983066 IBN983045:IBN983066 ILJ983045:ILJ983066 IVF983045:IVF983066 JFB983045:JFB983066 JOX983045:JOX983066 JYT983045:JYT983066 KIP983045:KIP983066 KSL983045:KSL983066 LCH983045:LCH983066 LMD983045:LMD983066 LVZ983045:LVZ983066 MFV983045:MFV983066 MPR983045:MPR983066 MZN983045:MZN983066 NJJ983045:NJJ983066 NTF983045:NTF983066 ODB983045:ODB983066 OMX983045:OMX983066 OWT983045:OWT983066 PGP983045:PGP983066 PQL983045:PQL983066 QAH983045:QAH983066 QKD983045:QKD983066 QTZ983045:QTZ983066 RDV983045:RDV983066 RNR983045:RNR983066 RXN983045:RXN983066 SHJ983045:SHJ983066 SRF983045:SRF983066 TBB983045:TBB983066 TKX983045:TKX983066 TUT983045:TUT983066 UEP983045:UEP983066 UOL983045:UOL983066 UYH983045:UYH983066 VID983045:VID983066 VRZ983045:VRZ983066 WBV983045:WBV983066 WLR983045:WLR983066 WVN983045:WVN983066" xr:uid="{00000000-0002-0000-0600-000002000000}">
      <formula1>"Функциональная,Функциональная (внеш. совм.),Основная,Основная (внеш. совм.),Основная (внутр. совм.)"</formula1>
    </dataValidation>
    <dataValidation type="list" allowBlank="1" showInputMessage="1" showErrorMessage="1" sqref="G5:G26 JC5:JC26 SY5:SY26 ACU5:ACU26 AMQ5:AMQ26 AWM5:AWM26 BGI5:BGI26 BQE5:BQE26 CAA5:CAA26 CJW5:CJW26 CTS5:CTS26 DDO5:DDO26 DNK5:DNK26 DXG5:DXG26 EHC5:EHC26 EQY5:EQY26 FAU5:FAU26 FKQ5:FKQ26 FUM5:FUM26 GEI5:GEI26 GOE5:GOE26 GYA5:GYA26 HHW5:HHW26 HRS5:HRS26 IBO5:IBO26 ILK5:ILK26 IVG5:IVG26 JFC5:JFC26 JOY5:JOY26 JYU5:JYU26 KIQ5:KIQ26 KSM5:KSM26 LCI5:LCI26 LME5:LME26 LWA5:LWA26 MFW5:MFW26 MPS5:MPS26 MZO5:MZO26 NJK5:NJK26 NTG5:NTG26 ODC5:ODC26 OMY5:OMY26 OWU5:OWU26 PGQ5:PGQ26 PQM5:PQM26 QAI5:QAI26 QKE5:QKE26 QUA5:QUA26 RDW5:RDW26 RNS5:RNS26 RXO5:RXO26 SHK5:SHK26 SRG5:SRG26 TBC5:TBC26 TKY5:TKY26 TUU5:TUU26 UEQ5:UEQ26 UOM5:UOM26 UYI5:UYI26 VIE5:VIE26 VSA5:VSA26 WBW5:WBW26 WLS5:WLS26 WVO5:WVO26 G65541:G65562 JC65541:JC65562 SY65541:SY65562 ACU65541:ACU65562 AMQ65541:AMQ65562 AWM65541:AWM65562 BGI65541:BGI65562 BQE65541:BQE65562 CAA65541:CAA65562 CJW65541:CJW65562 CTS65541:CTS65562 DDO65541:DDO65562 DNK65541:DNK65562 DXG65541:DXG65562 EHC65541:EHC65562 EQY65541:EQY65562 FAU65541:FAU65562 FKQ65541:FKQ65562 FUM65541:FUM65562 GEI65541:GEI65562 GOE65541:GOE65562 GYA65541:GYA65562 HHW65541:HHW65562 HRS65541:HRS65562 IBO65541:IBO65562 ILK65541:ILK65562 IVG65541:IVG65562 JFC65541:JFC65562 JOY65541:JOY65562 JYU65541:JYU65562 KIQ65541:KIQ65562 KSM65541:KSM65562 LCI65541:LCI65562 LME65541:LME65562 LWA65541:LWA65562 MFW65541:MFW65562 MPS65541:MPS65562 MZO65541:MZO65562 NJK65541:NJK65562 NTG65541:NTG65562 ODC65541:ODC65562 OMY65541:OMY65562 OWU65541:OWU65562 PGQ65541:PGQ65562 PQM65541:PQM65562 QAI65541:QAI65562 QKE65541:QKE65562 QUA65541:QUA65562 RDW65541:RDW65562 RNS65541:RNS65562 RXO65541:RXO65562 SHK65541:SHK65562 SRG65541:SRG65562 TBC65541:TBC65562 TKY65541:TKY65562 TUU65541:TUU65562 UEQ65541:UEQ65562 UOM65541:UOM65562 UYI65541:UYI65562 VIE65541:VIE65562 VSA65541:VSA65562 WBW65541:WBW65562 WLS65541:WLS65562 WVO65541:WVO65562 G131077:G131098 JC131077:JC131098 SY131077:SY131098 ACU131077:ACU131098 AMQ131077:AMQ131098 AWM131077:AWM131098 BGI131077:BGI131098 BQE131077:BQE131098 CAA131077:CAA131098 CJW131077:CJW131098 CTS131077:CTS131098 DDO131077:DDO131098 DNK131077:DNK131098 DXG131077:DXG131098 EHC131077:EHC131098 EQY131077:EQY131098 FAU131077:FAU131098 FKQ131077:FKQ131098 FUM131077:FUM131098 GEI131077:GEI131098 GOE131077:GOE131098 GYA131077:GYA131098 HHW131077:HHW131098 HRS131077:HRS131098 IBO131077:IBO131098 ILK131077:ILK131098 IVG131077:IVG131098 JFC131077:JFC131098 JOY131077:JOY131098 JYU131077:JYU131098 KIQ131077:KIQ131098 KSM131077:KSM131098 LCI131077:LCI131098 LME131077:LME131098 LWA131077:LWA131098 MFW131077:MFW131098 MPS131077:MPS131098 MZO131077:MZO131098 NJK131077:NJK131098 NTG131077:NTG131098 ODC131077:ODC131098 OMY131077:OMY131098 OWU131077:OWU131098 PGQ131077:PGQ131098 PQM131077:PQM131098 QAI131077:QAI131098 QKE131077:QKE131098 QUA131077:QUA131098 RDW131077:RDW131098 RNS131077:RNS131098 RXO131077:RXO131098 SHK131077:SHK131098 SRG131077:SRG131098 TBC131077:TBC131098 TKY131077:TKY131098 TUU131077:TUU131098 UEQ131077:UEQ131098 UOM131077:UOM131098 UYI131077:UYI131098 VIE131077:VIE131098 VSA131077:VSA131098 WBW131077:WBW131098 WLS131077:WLS131098 WVO131077:WVO131098 G196613:G196634 JC196613:JC196634 SY196613:SY196634 ACU196613:ACU196634 AMQ196613:AMQ196634 AWM196613:AWM196634 BGI196613:BGI196634 BQE196613:BQE196634 CAA196613:CAA196634 CJW196613:CJW196634 CTS196613:CTS196634 DDO196613:DDO196634 DNK196613:DNK196634 DXG196613:DXG196634 EHC196613:EHC196634 EQY196613:EQY196634 FAU196613:FAU196634 FKQ196613:FKQ196634 FUM196613:FUM196634 GEI196613:GEI196634 GOE196613:GOE196634 GYA196613:GYA196634 HHW196613:HHW196634 HRS196613:HRS196634 IBO196613:IBO196634 ILK196613:ILK196634 IVG196613:IVG196634 JFC196613:JFC196634 JOY196613:JOY196634 JYU196613:JYU196634 KIQ196613:KIQ196634 KSM196613:KSM196634 LCI196613:LCI196634 LME196613:LME196634 LWA196613:LWA196634 MFW196613:MFW196634 MPS196613:MPS196634 MZO196613:MZO196634 NJK196613:NJK196634 NTG196613:NTG196634 ODC196613:ODC196634 OMY196613:OMY196634 OWU196613:OWU196634 PGQ196613:PGQ196634 PQM196613:PQM196634 QAI196613:QAI196634 QKE196613:QKE196634 QUA196613:QUA196634 RDW196613:RDW196634 RNS196613:RNS196634 RXO196613:RXO196634 SHK196613:SHK196634 SRG196613:SRG196634 TBC196613:TBC196634 TKY196613:TKY196634 TUU196613:TUU196634 UEQ196613:UEQ196634 UOM196613:UOM196634 UYI196613:UYI196634 VIE196613:VIE196634 VSA196613:VSA196634 WBW196613:WBW196634 WLS196613:WLS196634 WVO196613:WVO196634 G262149:G262170 JC262149:JC262170 SY262149:SY262170 ACU262149:ACU262170 AMQ262149:AMQ262170 AWM262149:AWM262170 BGI262149:BGI262170 BQE262149:BQE262170 CAA262149:CAA262170 CJW262149:CJW262170 CTS262149:CTS262170 DDO262149:DDO262170 DNK262149:DNK262170 DXG262149:DXG262170 EHC262149:EHC262170 EQY262149:EQY262170 FAU262149:FAU262170 FKQ262149:FKQ262170 FUM262149:FUM262170 GEI262149:GEI262170 GOE262149:GOE262170 GYA262149:GYA262170 HHW262149:HHW262170 HRS262149:HRS262170 IBO262149:IBO262170 ILK262149:ILK262170 IVG262149:IVG262170 JFC262149:JFC262170 JOY262149:JOY262170 JYU262149:JYU262170 KIQ262149:KIQ262170 KSM262149:KSM262170 LCI262149:LCI262170 LME262149:LME262170 LWA262149:LWA262170 MFW262149:MFW262170 MPS262149:MPS262170 MZO262149:MZO262170 NJK262149:NJK262170 NTG262149:NTG262170 ODC262149:ODC262170 OMY262149:OMY262170 OWU262149:OWU262170 PGQ262149:PGQ262170 PQM262149:PQM262170 QAI262149:QAI262170 QKE262149:QKE262170 QUA262149:QUA262170 RDW262149:RDW262170 RNS262149:RNS262170 RXO262149:RXO262170 SHK262149:SHK262170 SRG262149:SRG262170 TBC262149:TBC262170 TKY262149:TKY262170 TUU262149:TUU262170 UEQ262149:UEQ262170 UOM262149:UOM262170 UYI262149:UYI262170 VIE262149:VIE262170 VSA262149:VSA262170 WBW262149:WBW262170 WLS262149:WLS262170 WVO262149:WVO262170 G327685:G327706 JC327685:JC327706 SY327685:SY327706 ACU327685:ACU327706 AMQ327685:AMQ327706 AWM327685:AWM327706 BGI327685:BGI327706 BQE327685:BQE327706 CAA327685:CAA327706 CJW327685:CJW327706 CTS327685:CTS327706 DDO327685:DDO327706 DNK327685:DNK327706 DXG327685:DXG327706 EHC327685:EHC327706 EQY327685:EQY327706 FAU327685:FAU327706 FKQ327685:FKQ327706 FUM327685:FUM327706 GEI327685:GEI327706 GOE327685:GOE327706 GYA327685:GYA327706 HHW327685:HHW327706 HRS327685:HRS327706 IBO327685:IBO327706 ILK327685:ILK327706 IVG327685:IVG327706 JFC327685:JFC327706 JOY327685:JOY327706 JYU327685:JYU327706 KIQ327685:KIQ327706 KSM327685:KSM327706 LCI327685:LCI327706 LME327685:LME327706 LWA327685:LWA327706 MFW327685:MFW327706 MPS327685:MPS327706 MZO327685:MZO327706 NJK327685:NJK327706 NTG327685:NTG327706 ODC327685:ODC327706 OMY327685:OMY327706 OWU327685:OWU327706 PGQ327685:PGQ327706 PQM327685:PQM327706 QAI327685:QAI327706 QKE327685:QKE327706 QUA327685:QUA327706 RDW327685:RDW327706 RNS327685:RNS327706 RXO327685:RXO327706 SHK327685:SHK327706 SRG327685:SRG327706 TBC327685:TBC327706 TKY327685:TKY327706 TUU327685:TUU327706 UEQ327685:UEQ327706 UOM327685:UOM327706 UYI327685:UYI327706 VIE327685:VIE327706 VSA327685:VSA327706 WBW327685:WBW327706 WLS327685:WLS327706 WVO327685:WVO327706 G393221:G393242 JC393221:JC393242 SY393221:SY393242 ACU393221:ACU393242 AMQ393221:AMQ393242 AWM393221:AWM393242 BGI393221:BGI393242 BQE393221:BQE393242 CAA393221:CAA393242 CJW393221:CJW393242 CTS393221:CTS393242 DDO393221:DDO393242 DNK393221:DNK393242 DXG393221:DXG393242 EHC393221:EHC393242 EQY393221:EQY393242 FAU393221:FAU393242 FKQ393221:FKQ393242 FUM393221:FUM393242 GEI393221:GEI393242 GOE393221:GOE393242 GYA393221:GYA393242 HHW393221:HHW393242 HRS393221:HRS393242 IBO393221:IBO393242 ILK393221:ILK393242 IVG393221:IVG393242 JFC393221:JFC393242 JOY393221:JOY393242 JYU393221:JYU393242 KIQ393221:KIQ393242 KSM393221:KSM393242 LCI393221:LCI393242 LME393221:LME393242 LWA393221:LWA393242 MFW393221:MFW393242 MPS393221:MPS393242 MZO393221:MZO393242 NJK393221:NJK393242 NTG393221:NTG393242 ODC393221:ODC393242 OMY393221:OMY393242 OWU393221:OWU393242 PGQ393221:PGQ393242 PQM393221:PQM393242 QAI393221:QAI393242 QKE393221:QKE393242 QUA393221:QUA393242 RDW393221:RDW393242 RNS393221:RNS393242 RXO393221:RXO393242 SHK393221:SHK393242 SRG393221:SRG393242 TBC393221:TBC393242 TKY393221:TKY393242 TUU393221:TUU393242 UEQ393221:UEQ393242 UOM393221:UOM393242 UYI393221:UYI393242 VIE393221:VIE393242 VSA393221:VSA393242 WBW393221:WBW393242 WLS393221:WLS393242 WVO393221:WVO393242 G458757:G458778 JC458757:JC458778 SY458757:SY458778 ACU458757:ACU458778 AMQ458757:AMQ458778 AWM458757:AWM458778 BGI458757:BGI458778 BQE458757:BQE458778 CAA458757:CAA458778 CJW458757:CJW458778 CTS458757:CTS458778 DDO458757:DDO458778 DNK458757:DNK458778 DXG458757:DXG458778 EHC458757:EHC458778 EQY458757:EQY458778 FAU458757:FAU458778 FKQ458757:FKQ458778 FUM458757:FUM458778 GEI458757:GEI458778 GOE458757:GOE458778 GYA458757:GYA458778 HHW458757:HHW458778 HRS458757:HRS458778 IBO458757:IBO458778 ILK458757:ILK458778 IVG458757:IVG458778 JFC458757:JFC458778 JOY458757:JOY458778 JYU458757:JYU458778 KIQ458757:KIQ458778 KSM458757:KSM458778 LCI458757:LCI458778 LME458757:LME458778 LWA458757:LWA458778 MFW458757:MFW458778 MPS458757:MPS458778 MZO458757:MZO458778 NJK458757:NJK458778 NTG458757:NTG458778 ODC458757:ODC458778 OMY458757:OMY458778 OWU458757:OWU458778 PGQ458757:PGQ458778 PQM458757:PQM458778 QAI458757:QAI458778 QKE458757:QKE458778 QUA458757:QUA458778 RDW458757:RDW458778 RNS458757:RNS458778 RXO458757:RXO458778 SHK458757:SHK458778 SRG458757:SRG458778 TBC458757:TBC458778 TKY458757:TKY458778 TUU458757:TUU458778 UEQ458757:UEQ458778 UOM458757:UOM458778 UYI458757:UYI458778 VIE458757:VIE458778 VSA458757:VSA458778 WBW458757:WBW458778 WLS458757:WLS458778 WVO458757:WVO458778 G524293:G524314 JC524293:JC524314 SY524293:SY524314 ACU524293:ACU524314 AMQ524293:AMQ524314 AWM524293:AWM524314 BGI524293:BGI524314 BQE524293:BQE524314 CAA524293:CAA524314 CJW524293:CJW524314 CTS524293:CTS524314 DDO524293:DDO524314 DNK524293:DNK524314 DXG524293:DXG524314 EHC524293:EHC524314 EQY524293:EQY524314 FAU524293:FAU524314 FKQ524293:FKQ524314 FUM524293:FUM524314 GEI524293:GEI524314 GOE524293:GOE524314 GYA524293:GYA524314 HHW524293:HHW524314 HRS524293:HRS524314 IBO524293:IBO524314 ILK524293:ILK524314 IVG524293:IVG524314 JFC524293:JFC524314 JOY524293:JOY524314 JYU524293:JYU524314 KIQ524293:KIQ524314 KSM524293:KSM524314 LCI524293:LCI524314 LME524293:LME524314 LWA524293:LWA524314 MFW524293:MFW524314 MPS524293:MPS524314 MZO524293:MZO524314 NJK524293:NJK524314 NTG524293:NTG524314 ODC524293:ODC524314 OMY524293:OMY524314 OWU524293:OWU524314 PGQ524293:PGQ524314 PQM524293:PQM524314 QAI524293:QAI524314 QKE524293:QKE524314 QUA524293:QUA524314 RDW524293:RDW524314 RNS524293:RNS524314 RXO524293:RXO524314 SHK524293:SHK524314 SRG524293:SRG524314 TBC524293:TBC524314 TKY524293:TKY524314 TUU524293:TUU524314 UEQ524293:UEQ524314 UOM524293:UOM524314 UYI524293:UYI524314 VIE524293:VIE524314 VSA524293:VSA524314 WBW524293:WBW524314 WLS524293:WLS524314 WVO524293:WVO524314 G589829:G589850 JC589829:JC589850 SY589829:SY589850 ACU589829:ACU589850 AMQ589829:AMQ589850 AWM589829:AWM589850 BGI589829:BGI589850 BQE589829:BQE589850 CAA589829:CAA589850 CJW589829:CJW589850 CTS589829:CTS589850 DDO589829:DDO589850 DNK589829:DNK589850 DXG589829:DXG589850 EHC589829:EHC589850 EQY589829:EQY589850 FAU589829:FAU589850 FKQ589829:FKQ589850 FUM589829:FUM589850 GEI589829:GEI589850 GOE589829:GOE589850 GYA589829:GYA589850 HHW589829:HHW589850 HRS589829:HRS589850 IBO589829:IBO589850 ILK589829:ILK589850 IVG589829:IVG589850 JFC589829:JFC589850 JOY589829:JOY589850 JYU589829:JYU589850 KIQ589829:KIQ589850 KSM589829:KSM589850 LCI589829:LCI589850 LME589829:LME589850 LWA589829:LWA589850 MFW589829:MFW589850 MPS589829:MPS589850 MZO589829:MZO589850 NJK589829:NJK589850 NTG589829:NTG589850 ODC589829:ODC589850 OMY589829:OMY589850 OWU589829:OWU589850 PGQ589829:PGQ589850 PQM589829:PQM589850 QAI589829:QAI589850 QKE589829:QKE589850 QUA589829:QUA589850 RDW589829:RDW589850 RNS589829:RNS589850 RXO589829:RXO589850 SHK589829:SHK589850 SRG589829:SRG589850 TBC589829:TBC589850 TKY589829:TKY589850 TUU589829:TUU589850 UEQ589829:UEQ589850 UOM589829:UOM589850 UYI589829:UYI589850 VIE589829:VIE589850 VSA589829:VSA589850 WBW589829:WBW589850 WLS589829:WLS589850 WVO589829:WVO589850 G655365:G655386 JC655365:JC655386 SY655365:SY655386 ACU655365:ACU655386 AMQ655365:AMQ655386 AWM655365:AWM655386 BGI655365:BGI655386 BQE655365:BQE655386 CAA655365:CAA655386 CJW655365:CJW655386 CTS655365:CTS655386 DDO655365:DDO655386 DNK655365:DNK655386 DXG655365:DXG655386 EHC655365:EHC655386 EQY655365:EQY655386 FAU655365:FAU655386 FKQ655365:FKQ655386 FUM655365:FUM655386 GEI655365:GEI655386 GOE655365:GOE655386 GYA655365:GYA655386 HHW655365:HHW655386 HRS655365:HRS655386 IBO655365:IBO655386 ILK655365:ILK655386 IVG655365:IVG655386 JFC655365:JFC655386 JOY655365:JOY655386 JYU655365:JYU655386 KIQ655365:KIQ655386 KSM655365:KSM655386 LCI655365:LCI655386 LME655365:LME655386 LWA655365:LWA655386 MFW655365:MFW655386 MPS655365:MPS655386 MZO655365:MZO655386 NJK655365:NJK655386 NTG655365:NTG655386 ODC655365:ODC655386 OMY655365:OMY655386 OWU655365:OWU655386 PGQ655365:PGQ655386 PQM655365:PQM655386 QAI655365:QAI655386 QKE655365:QKE655386 QUA655365:QUA655386 RDW655365:RDW655386 RNS655365:RNS655386 RXO655365:RXO655386 SHK655365:SHK655386 SRG655365:SRG655386 TBC655365:TBC655386 TKY655365:TKY655386 TUU655365:TUU655386 UEQ655365:UEQ655386 UOM655365:UOM655386 UYI655365:UYI655386 VIE655365:VIE655386 VSA655365:VSA655386 WBW655365:WBW655386 WLS655365:WLS655386 WVO655365:WVO655386 G720901:G720922 JC720901:JC720922 SY720901:SY720922 ACU720901:ACU720922 AMQ720901:AMQ720922 AWM720901:AWM720922 BGI720901:BGI720922 BQE720901:BQE720922 CAA720901:CAA720922 CJW720901:CJW720922 CTS720901:CTS720922 DDO720901:DDO720922 DNK720901:DNK720922 DXG720901:DXG720922 EHC720901:EHC720922 EQY720901:EQY720922 FAU720901:FAU720922 FKQ720901:FKQ720922 FUM720901:FUM720922 GEI720901:GEI720922 GOE720901:GOE720922 GYA720901:GYA720922 HHW720901:HHW720922 HRS720901:HRS720922 IBO720901:IBO720922 ILK720901:ILK720922 IVG720901:IVG720922 JFC720901:JFC720922 JOY720901:JOY720922 JYU720901:JYU720922 KIQ720901:KIQ720922 KSM720901:KSM720922 LCI720901:LCI720922 LME720901:LME720922 LWA720901:LWA720922 MFW720901:MFW720922 MPS720901:MPS720922 MZO720901:MZO720922 NJK720901:NJK720922 NTG720901:NTG720922 ODC720901:ODC720922 OMY720901:OMY720922 OWU720901:OWU720922 PGQ720901:PGQ720922 PQM720901:PQM720922 QAI720901:QAI720922 QKE720901:QKE720922 QUA720901:QUA720922 RDW720901:RDW720922 RNS720901:RNS720922 RXO720901:RXO720922 SHK720901:SHK720922 SRG720901:SRG720922 TBC720901:TBC720922 TKY720901:TKY720922 TUU720901:TUU720922 UEQ720901:UEQ720922 UOM720901:UOM720922 UYI720901:UYI720922 VIE720901:VIE720922 VSA720901:VSA720922 WBW720901:WBW720922 WLS720901:WLS720922 WVO720901:WVO720922 G786437:G786458 JC786437:JC786458 SY786437:SY786458 ACU786437:ACU786458 AMQ786437:AMQ786458 AWM786437:AWM786458 BGI786437:BGI786458 BQE786437:BQE786458 CAA786437:CAA786458 CJW786437:CJW786458 CTS786437:CTS786458 DDO786437:DDO786458 DNK786437:DNK786458 DXG786437:DXG786458 EHC786437:EHC786458 EQY786437:EQY786458 FAU786437:FAU786458 FKQ786437:FKQ786458 FUM786437:FUM786458 GEI786437:GEI786458 GOE786437:GOE786458 GYA786437:GYA786458 HHW786437:HHW786458 HRS786437:HRS786458 IBO786437:IBO786458 ILK786437:ILK786458 IVG786437:IVG786458 JFC786437:JFC786458 JOY786437:JOY786458 JYU786437:JYU786458 KIQ786437:KIQ786458 KSM786437:KSM786458 LCI786437:LCI786458 LME786437:LME786458 LWA786437:LWA786458 MFW786437:MFW786458 MPS786437:MPS786458 MZO786437:MZO786458 NJK786437:NJK786458 NTG786437:NTG786458 ODC786437:ODC786458 OMY786437:OMY786458 OWU786437:OWU786458 PGQ786437:PGQ786458 PQM786437:PQM786458 QAI786437:QAI786458 QKE786437:QKE786458 QUA786437:QUA786458 RDW786437:RDW786458 RNS786437:RNS786458 RXO786437:RXO786458 SHK786437:SHK786458 SRG786437:SRG786458 TBC786437:TBC786458 TKY786437:TKY786458 TUU786437:TUU786458 UEQ786437:UEQ786458 UOM786437:UOM786458 UYI786437:UYI786458 VIE786437:VIE786458 VSA786437:VSA786458 WBW786437:WBW786458 WLS786437:WLS786458 WVO786437:WVO786458 G851973:G851994 JC851973:JC851994 SY851973:SY851994 ACU851973:ACU851994 AMQ851973:AMQ851994 AWM851973:AWM851994 BGI851973:BGI851994 BQE851973:BQE851994 CAA851973:CAA851994 CJW851973:CJW851994 CTS851973:CTS851994 DDO851973:DDO851994 DNK851973:DNK851994 DXG851973:DXG851994 EHC851973:EHC851994 EQY851973:EQY851994 FAU851973:FAU851994 FKQ851973:FKQ851994 FUM851973:FUM851994 GEI851973:GEI851994 GOE851973:GOE851994 GYA851973:GYA851994 HHW851973:HHW851994 HRS851973:HRS851994 IBO851973:IBO851994 ILK851973:ILK851994 IVG851973:IVG851994 JFC851973:JFC851994 JOY851973:JOY851994 JYU851973:JYU851994 KIQ851973:KIQ851994 KSM851973:KSM851994 LCI851973:LCI851994 LME851973:LME851994 LWA851973:LWA851994 MFW851973:MFW851994 MPS851973:MPS851994 MZO851973:MZO851994 NJK851973:NJK851994 NTG851973:NTG851994 ODC851973:ODC851994 OMY851973:OMY851994 OWU851973:OWU851994 PGQ851973:PGQ851994 PQM851973:PQM851994 QAI851973:QAI851994 QKE851973:QKE851994 QUA851973:QUA851994 RDW851973:RDW851994 RNS851973:RNS851994 RXO851973:RXO851994 SHK851973:SHK851994 SRG851973:SRG851994 TBC851973:TBC851994 TKY851973:TKY851994 TUU851973:TUU851994 UEQ851973:UEQ851994 UOM851973:UOM851994 UYI851973:UYI851994 VIE851973:VIE851994 VSA851973:VSA851994 WBW851973:WBW851994 WLS851973:WLS851994 WVO851973:WVO851994 G917509:G917530 JC917509:JC917530 SY917509:SY917530 ACU917509:ACU917530 AMQ917509:AMQ917530 AWM917509:AWM917530 BGI917509:BGI917530 BQE917509:BQE917530 CAA917509:CAA917530 CJW917509:CJW917530 CTS917509:CTS917530 DDO917509:DDO917530 DNK917509:DNK917530 DXG917509:DXG917530 EHC917509:EHC917530 EQY917509:EQY917530 FAU917509:FAU917530 FKQ917509:FKQ917530 FUM917509:FUM917530 GEI917509:GEI917530 GOE917509:GOE917530 GYA917509:GYA917530 HHW917509:HHW917530 HRS917509:HRS917530 IBO917509:IBO917530 ILK917509:ILK917530 IVG917509:IVG917530 JFC917509:JFC917530 JOY917509:JOY917530 JYU917509:JYU917530 KIQ917509:KIQ917530 KSM917509:KSM917530 LCI917509:LCI917530 LME917509:LME917530 LWA917509:LWA917530 MFW917509:MFW917530 MPS917509:MPS917530 MZO917509:MZO917530 NJK917509:NJK917530 NTG917509:NTG917530 ODC917509:ODC917530 OMY917509:OMY917530 OWU917509:OWU917530 PGQ917509:PGQ917530 PQM917509:PQM917530 QAI917509:QAI917530 QKE917509:QKE917530 QUA917509:QUA917530 RDW917509:RDW917530 RNS917509:RNS917530 RXO917509:RXO917530 SHK917509:SHK917530 SRG917509:SRG917530 TBC917509:TBC917530 TKY917509:TKY917530 TUU917509:TUU917530 UEQ917509:UEQ917530 UOM917509:UOM917530 UYI917509:UYI917530 VIE917509:VIE917530 VSA917509:VSA917530 WBW917509:WBW917530 WLS917509:WLS917530 WVO917509:WVO917530 G983045:G983066 JC983045:JC983066 SY983045:SY983066 ACU983045:ACU983066 AMQ983045:AMQ983066 AWM983045:AWM983066 BGI983045:BGI983066 BQE983045:BQE983066 CAA983045:CAA983066 CJW983045:CJW983066 CTS983045:CTS983066 DDO983045:DDO983066 DNK983045:DNK983066 DXG983045:DXG983066 EHC983045:EHC983066 EQY983045:EQY983066 FAU983045:FAU983066 FKQ983045:FKQ983066 FUM983045:FUM983066 GEI983045:GEI983066 GOE983045:GOE983066 GYA983045:GYA983066 HHW983045:HHW983066 HRS983045:HRS983066 IBO983045:IBO983066 ILK983045:ILK983066 IVG983045:IVG983066 JFC983045:JFC983066 JOY983045:JOY983066 JYU983045:JYU983066 KIQ983045:KIQ983066 KSM983045:KSM983066 LCI983045:LCI983066 LME983045:LME983066 LWA983045:LWA983066 MFW983045:MFW983066 MPS983045:MPS983066 MZO983045:MZO983066 NJK983045:NJK983066 NTG983045:NTG983066 ODC983045:ODC983066 OMY983045:OMY983066 OWU983045:OWU983066 PGQ983045:PGQ983066 PQM983045:PQM983066 QAI983045:QAI983066 QKE983045:QKE983066 QUA983045:QUA983066 RDW983045:RDW983066 RNS983045:RNS983066 RXO983045:RXO983066 SHK983045:SHK983066 SRG983045:SRG983066 TBC983045:TBC983066 TKY983045:TKY983066 TUU983045:TUU983066 UEQ983045:UEQ983066 UOM983045:UOM983066 UYI983045:UYI983066 VIE983045:VIE983066 VSA983045:VSA983066 WBW983045:WBW983066 WLS983045:WLS983066 WVO983045:WVO983066" xr:uid="{00000000-0002-0000-0600-000003000000}">
      <mc:AlternateContent xmlns:x12ac="http://schemas.microsoft.com/office/spreadsheetml/2011/1/ac" xmlns:mc="http://schemas.openxmlformats.org/markup-compatibility/2006">
        <mc:Choice Requires="x12ac">
          <x12ac:list>0,"0,1","0,2","0,25","0,5","0,75","1,00","1,25","1,5"</x12ac:list>
        </mc:Choice>
        <mc:Fallback>
          <formula1>"0,0,1,0,2,0,25,0,5,0,75,1,00,1,25,1,5"</formula1>
        </mc:Fallback>
      </mc:AlternateContent>
    </dataValidation>
  </dataValidations>
  <pageMargins left="0.7" right="0.7" top="0.75" bottom="0.75" header="0.3" footer="0.3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39"/>
  <sheetViews>
    <sheetView view="pageBreakPreview" zoomScaleNormal="100" zoomScaleSheetLayoutView="100" workbookViewId="0">
      <selection activeCell="B34" sqref="B34"/>
    </sheetView>
  </sheetViews>
  <sheetFormatPr baseColWidth="10" defaultColWidth="0" defaultRowHeight="12" customHeight="1" zeroHeight="1"/>
  <cols>
    <col min="1" max="1" width="16" style="90" customWidth="1"/>
    <col min="2" max="2" width="80" style="5" customWidth="1"/>
    <col min="3" max="3" width="10.33203125" style="18" bestFit="1" customWidth="1"/>
    <col min="4" max="4" width="17" style="5" customWidth="1"/>
    <col min="5" max="5" width="15.1640625" style="5" customWidth="1"/>
    <col min="6" max="6" width="26.5" style="5" customWidth="1"/>
    <col min="7" max="16384" width="9.1640625" style="5" hidden="1"/>
  </cols>
  <sheetData>
    <row r="1" spans="1:6" ht="18">
      <c r="A1" s="2"/>
      <c r="B1" s="2" t="s">
        <v>133</v>
      </c>
      <c r="C1" s="2"/>
      <c r="D1" s="2"/>
      <c r="E1" s="2"/>
      <c r="F1" s="2"/>
    </row>
    <row r="2" spans="1:6" ht="16">
      <c r="B2" s="89"/>
      <c r="F2" s="89"/>
    </row>
    <row r="3" spans="1:6" ht="18">
      <c r="A3" s="92"/>
      <c r="B3" s="93" t="s">
        <v>104</v>
      </c>
      <c r="C3" s="62"/>
      <c r="D3" s="94" t="s">
        <v>232</v>
      </c>
      <c r="E3" s="93" t="str">
        <f>IF(Титул!H20=0,"",Титул!H20)</f>
        <v/>
      </c>
      <c r="F3" s="93"/>
    </row>
    <row r="4" spans="1:6" ht="18">
      <c r="A4" s="92"/>
      <c r="B4" s="95">
        <f>Титул!A28</f>
        <v>0</v>
      </c>
      <c r="C4" s="62"/>
      <c r="D4" s="94"/>
      <c r="E4" s="62"/>
      <c r="F4" s="93"/>
    </row>
    <row r="5" spans="1:6" ht="18">
      <c r="A5" s="411" t="s">
        <v>84</v>
      </c>
      <c r="B5" s="412"/>
      <c r="C5" s="412"/>
      <c r="D5" s="412"/>
      <c r="E5" s="413"/>
      <c r="F5" s="96"/>
    </row>
    <row r="6" spans="1:6" s="22" customFormat="1" ht="152">
      <c r="A6" s="41" t="s">
        <v>188</v>
      </c>
      <c r="B6" s="41" t="s">
        <v>189</v>
      </c>
      <c r="C6" s="97" t="s">
        <v>65</v>
      </c>
      <c r="D6" s="98" t="s">
        <v>185</v>
      </c>
      <c r="E6" s="98" t="s">
        <v>184</v>
      </c>
      <c r="F6" s="98" t="s">
        <v>137</v>
      </c>
    </row>
    <row r="7" spans="1:6" ht="56.25" customHeight="1">
      <c r="A7" s="419" t="s">
        <v>186</v>
      </c>
      <c r="B7" s="88" t="s">
        <v>284</v>
      </c>
      <c r="C7" s="423" t="s">
        <v>285</v>
      </c>
      <c r="D7" s="112"/>
      <c r="E7" s="99" t="str">
        <f>IF(D7="","",D7/F7)</f>
        <v/>
      </c>
      <c r="F7" s="100">
        <v>1063</v>
      </c>
    </row>
    <row r="8" spans="1:6" ht="56.25" customHeight="1">
      <c r="A8" s="420"/>
      <c r="B8" s="101" t="s">
        <v>286</v>
      </c>
      <c r="C8" s="424"/>
      <c r="D8" s="112"/>
      <c r="E8" s="99" t="str">
        <f>IF(D8="","",D8/F8)</f>
        <v/>
      </c>
      <c r="F8" s="100">
        <v>336</v>
      </c>
    </row>
    <row r="9" spans="1:6" ht="56.25" customHeight="1">
      <c r="A9" s="420"/>
      <c r="B9" s="19" t="s">
        <v>284</v>
      </c>
      <c r="C9" s="422" t="s">
        <v>287</v>
      </c>
      <c r="D9" s="112"/>
      <c r="E9" s="99" t="str">
        <f>IF(D9="","",D9/F9)</f>
        <v/>
      </c>
      <c r="F9" s="100">
        <v>7444</v>
      </c>
    </row>
    <row r="10" spans="1:6" ht="56.25" customHeight="1">
      <c r="A10" s="421"/>
      <c r="B10" s="19" t="s">
        <v>288</v>
      </c>
      <c r="C10" s="422"/>
      <c r="D10" s="112"/>
      <c r="E10" s="99" t="str">
        <f>IF(D10="","",D10/F10)</f>
        <v/>
      </c>
      <c r="F10" s="100">
        <v>2355</v>
      </c>
    </row>
    <row r="11" spans="1:6" ht="18">
      <c r="A11" s="411" t="s">
        <v>64</v>
      </c>
      <c r="B11" s="414"/>
      <c r="C11" s="414"/>
      <c r="D11" s="414"/>
      <c r="E11" s="414"/>
      <c r="F11" s="415"/>
    </row>
    <row r="12" spans="1:6" s="21" customFormat="1" ht="152">
      <c r="A12" s="41" t="s">
        <v>188</v>
      </c>
      <c r="B12" s="41" t="s">
        <v>189</v>
      </c>
      <c r="C12" s="41" t="s">
        <v>65</v>
      </c>
      <c r="D12" s="98" t="s">
        <v>182</v>
      </c>
      <c r="E12" s="98" t="s">
        <v>181</v>
      </c>
      <c r="F12" s="98" t="s">
        <v>137</v>
      </c>
    </row>
    <row r="13" spans="1:6" s="4" customFormat="1" ht="18">
      <c r="A13" s="416" t="s">
        <v>66</v>
      </c>
      <c r="B13" s="417"/>
      <c r="C13" s="417"/>
      <c r="D13" s="417"/>
      <c r="E13" s="417"/>
      <c r="F13" s="418"/>
    </row>
    <row r="14" spans="1:6" s="7" customFormat="1" ht="38">
      <c r="A14" s="41" t="s">
        <v>67</v>
      </c>
      <c r="B14" s="88" t="s">
        <v>183</v>
      </c>
      <c r="C14" s="63" t="s">
        <v>68</v>
      </c>
      <c r="D14" s="102"/>
      <c r="E14" s="99" t="str">
        <f>IF(D14="","",D14/F14)</f>
        <v/>
      </c>
      <c r="F14" s="100">
        <v>2150000</v>
      </c>
    </row>
    <row r="15" spans="1:6" s="6" customFormat="1" ht="19">
      <c r="A15" s="41" t="s">
        <v>69</v>
      </c>
      <c r="B15" s="88" t="s">
        <v>266</v>
      </c>
      <c r="C15" s="63" t="s">
        <v>72</v>
      </c>
      <c r="D15" s="102"/>
      <c r="E15" s="99" t="str">
        <f>IF(D15="","",D15/F15)</f>
        <v/>
      </c>
      <c r="F15" s="100">
        <v>480</v>
      </c>
    </row>
    <row r="16" spans="1:6" s="6" customFormat="1" ht="152">
      <c r="A16" s="41" t="s">
        <v>70</v>
      </c>
      <c r="B16" s="88" t="s">
        <v>187</v>
      </c>
      <c r="C16" s="63" t="s">
        <v>72</v>
      </c>
      <c r="D16" s="102"/>
      <c r="E16" s="99" t="str">
        <f>IF(D16="","",D16/F16)</f>
        <v/>
      </c>
      <c r="F16" s="100">
        <v>13046</v>
      </c>
    </row>
    <row r="17" spans="1:6" s="6" customFormat="1" ht="38">
      <c r="A17" s="41" t="s">
        <v>71</v>
      </c>
      <c r="B17" s="88" t="s">
        <v>190</v>
      </c>
      <c r="C17" s="63" t="s">
        <v>68</v>
      </c>
      <c r="D17" s="102"/>
      <c r="E17" s="99" t="str">
        <f>IF(D17="","",D17/F17)</f>
        <v/>
      </c>
      <c r="F17" s="100">
        <v>14200000</v>
      </c>
    </row>
    <row r="18" spans="1:6" s="6" customFormat="1" ht="38">
      <c r="A18" s="41" t="s">
        <v>103</v>
      </c>
      <c r="B18" s="88" t="s">
        <v>191</v>
      </c>
      <c r="C18" s="63" t="s">
        <v>72</v>
      </c>
      <c r="D18" s="102"/>
      <c r="E18" s="99"/>
      <c r="F18" s="113" t="s">
        <v>192</v>
      </c>
    </row>
    <row r="19" spans="1:6" s="23" customFormat="1" ht="38">
      <c r="A19" s="41" t="s">
        <v>73</v>
      </c>
      <c r="B19" s="88" t="s">
        <v>262</v>
      </c>
      <c r="C19" s="63" t="s">
        <v>68</v>
      </c>
      <c r="D19" s="102"/>
      <c r="E19" s="99" t="str">
        <f>IF(D19="","",D19/F19)</f>
        <v/>
      </c>
      <c r="F19" s="100">
        <v>2000</v>
      </c>
    </row>
    <row r="20" spans="1:6" s="6" customFormat="1" ht="38">
      <c r="A20" s="144" t="s">
        <v>281</v>
      </c>
      <c r="B20" s="103" t="s">
        <v>278</v>
      </c>
      <c r="C20" s="63" t="s">
        <v>72</v>
      </c>
      <c r="D20" s="102"/>
      <c r="E20" s="99" t="str">
        <f>IF(D20="","",D20/F20)</f>
        <v/>
      </c>
      <c r="F20" s="100">
        <v>1570</v>
      </c>
    </row>
    <row r="21" spans="1:6" s="6" customFormat="1" ht="39" thickBot="1">
      <c r="A21" s="98" t="s">
        <v>282</v>
      </c>
      <c r="B21" s="104" t="s">
        <v>279</v>
      </c>
      <c r="C21" s="63" t="s">
        <v>72</v>
      </c>
      <c r="D21" s="102"/>
      <c r="E21" s="99" t="str">
        <f>IF(D21="","",D21/F21)</f>
        <v/>
      </c>
      <c r="F21" s="100">
        <v>255</v>
      </c>
    </row>
    <row r="22" spans="1:6" s="6" customFormat="1" ht="18">
      <c r="A22" s="416" t="s">
        <v>74</v>
      </c>
      <c r="B22" s="417"/>
      <c r="C22" s="417"/>
      <c r="D22" s="417"/>
      <c r="E22" s="417"/>
      <c r="F22" s="418"/>
    </row>
    <row r="23" spans="1:6" s="6" customFormat="1" ht="152">
      <c r="A23" s="98" t="s">
        <v>188</v>
      </c>
      <c r="B23" s="98" t="s">
        <v>189</v>
      </c>
      <c r="C23" s="41" t="s">
        <v>65</v>
      </c>
      <c r="D23" s="98" t="s">
        <v>182</v>
      </c>
      <c r="E23" s="98" t="s">
        <v>181</v>
      </c>
      <c r="F23" s="98" t="s">
        <v>137</v>
      </c>
    </row>
    <row r="24" spans="1:6" s="6" customFormat="1" ht="285">
      <c r="A24" s="41" t="s">
        <v>75</v>
      </c>
      <c r="B24" s="88" t="s">
        <v>263</v>
      </c>
      <c r="C24" s="63" t="s">
        <v>76</v>
      </c>
      <c r="D24" s="112"/>
      <c r="E24" s="99" t="str">
        <f t="shared" ref="E24:E39" si="0">IF(D24="","",D24/F24)</f>
        <v/>
      </c>
      <c r="F24" s="105">
        <v>544.07200541088901</v>
      </c>
    </row>
    <row r="25" spans="1:6" s="6" customFormat="1" ht="409.6">
      <c r="A25" s="41" t="s">
        <v>77</v>
      </c>
      <c r="B25" s="88" t="s">
        <v>264</v>
      </c>
      <c r="C25" s="63" t="s">
        <v>76</v>
      </c>
      <c r="D25" s="112"/>
      <c r="E25" s="99" t="str">
        <f t="shared" si="0"/>
        <v/>
      </c>
      <c r="F25" s="105">
        <v>628.4</v>
      </c>
    </row>
    <row r="26" spans="1:6" s="6" customFormat="1" ht="95">
      <c r="A26" s="41" t="s">
        <v>78</v>
      </c>
      <c r="B26" s="88" t="s">
        <v>265</v>
      </c>
      <c r="C26" s="63" t="s">
        <v>76</v>
      </c>
      <c r="D26" s="112"/>
      <c r="E26" s="99" t="str">
        <f t="shared" si="0"/>
        <v/>
      </c>
      <c r="F26" s="106">
        <v>249</v>
      </c>
    </row>
    <row r="27" spans="1:6" s="6" customFormat="1" ht="38">
      <c r="A27" s="425" t="s">
        <v>79</v>
      </c>
      <c r="B27" s="107" t="s">
        <v>261</v>
      </c>
      <c r="C27" s="63" t="s">
        <v>72</v>
      </c>
      <c r="D27" s="112"/>
      <c r="E27" s="99" t="str">
        <f t="shared" si="0"/>
        <v/>
      </c>
      <c r="F27" s="106">
        <v>102</v>
      </c>
    </row>
    <row r="28" spans="1:6" ht="39" thickBot="1">
      <c r="A28" s="426"/>
      <c r="B28" s="108" t="s">
        <v>280</v>
      </c>
      <c r="C28" s="63" t="s">
        <v>72</v>
      </c>
      <c r="D28" s="102"/>
      <c r="E28" s="99" t="str">
        <f>IF(D28="","",D28/F28)</f>
        <v/>
      </c>
      <c r="F28" s="100">
        <v>375</v>
      </c>
    </row>
    <row r="29" spans="1:6" s="6" customFormat="1" ht="57">
      <c r="A29" s="98" t="s">
        <v>80</v>
      </c>
      <c r="B29" s="107" t="s">
        <v>267</v>
      </c>
      <c r="C29" s="63" t="s">
        <v>68</v>
      </c>
      <c r="D29" s="112"/>
      <c r="E29" s="99" t="str">
        <f t="shared" si="0"/>
        <v/>
      </c>
      <c r="F29" s="109">
        <v>2150000</v>
      </c>
    </row>
    <row r="30" spans="1:6" s="6" customFormat="1" ht="38">
      <c r="A30" s="41" t="s">
        <v>81</v>
      </c>
      <c r="B30" s="88" t="s">
        <v>260</v>
      </c>
      <c r="C30" s="63" t="s">
        <v>68</v>
      </c>
      <c r="D30" s="112"/>
      <c r="E30" s="99" t="str">
        <f t="shared" si="0"/>
        <v/>
      </c>
      <c r="F30" s="109">
        <v>10000</v>
      </c>
    </row>
    <row r="31" spans="1:6" s="6" customFormat="1" ht="38">
      <c r="A31" s="419" t="s">
        <v>82</v>
      </c>
      <c r="B31" s="88" t="s">
        <v>255</v>
      </c>
      <c r="C31" s="63" t="s">
        <v>72</v>
      </c>
      <c r="D31" s="112"/>
      <c r="E31" s="99" t="str">
        <f t="shared" si="0"/>
        <v/>
      </c>
      <c r="F31" s="106">
        <v>534</v>
      </c>
    </row>
    <row r="32" spans="1:6" s="6" customFormat="1" ht="38">
      <c r="A32" s="420"/>
      <c r="B32" s="107" t="s">
        <v>251</v>
      </c>
      <c r="C32" s="63" t="s">
        <v>72</v>
      </c>
      <c r="D32" s="112"/>
      <c r="E32" s="99" t="str">
        <f t="shared" si="0"/>
        <v/>
      </c>
      <c r="F32" s="106">
        <v>16236</v>
      </c>
    </row>
    <row r="33" spans="1:6" s="6" customFormat="1" ht="38">
      <c r="A33" s="420"/>
      <c r="B33" s="107" t="s">
        <v>252</v>
      </c>
      <c r="C33" s="63" t="s">
        <v>72</v>
      </c>
      <c r="D33" s="112"/>
      <c r="E33" s="99" t="str">
        <f t="shared" si="0"/>
        <v/>
      </c>
      <c r="F33" s="106">
        <v>403</v>
      </c>
    </row>
    <row r="34" spans="1:6" s="6" customFormat="1" ht="38">
      <c r="A34" s="420"/>
      <c r="B34" s="107" t="s">
        <v>253</v>
      </c>
      <c r="C34" s="63" t="s">
        <v>72</v>
      </c>
      <c r="D34" s="112"/>
      <c r="E34" s="99" t="str">
        <f t="shared" si="0"/>
        <v/>
      </c>
      <c r="F34" s="106">
        <v>792</v>
      </c>
    </row>
    <row r="35" spans="1:6" s="6" customFormat="1" ht="38">
      <c r="A35" s="421"/>
      <c r="B35" s="107" t="s">
        <v>254</v>
      </c>
      <c r="C35" s="63" t="s">
        <v>72</v>
      </c>
      <c r="D35" s="112"/>
      <c r="E35" s="99" t="str">
        <f t="shared" si="0"/>
        <v/>
      </c>
      <c r="F35" s="106">
        <v>1744</v>
      </c>
    </row>
    <row r="36" spans="1:6" s="6" customFormat="1" ht="38">
      <c r="A36" s="419" t="s">
        <v>83</v>
      </c>
      <c r="B36" s="110" t="s">
        <v>256</v>
      </c>
      <c r="C36" s="63" t="s">
        <v>72</v>
      </c>
      <c r="D36" s="112"/>
      <c r="E36" s="99" t="str">
        <f t="shared" si="0"/>
        <v/>
      </c>
      <c r="F36" s="106">
        <v>113</v>
      </c>
    </row>
    <row r="37" spans="1:6" s="6" customFormat="1" ht="38">
      <c r="A37" s="420"/>
      <c r="B37" s="110" t="s">
        <v>257</v>
      </c>
      <c r="C37" s="63" t="s">
        <v>72</v>
      </c>
      <c r="D37" s="112"/>
      <c r="E37" s="99" t="str">
        <f t="shared" si="0"/>
        <v/>
      </c>
      <c r="F37" s="106">
        <v>26</v>
      </c>
    </row>
    <row r="38" spans="1:6" s="6" customFormat="1" ht="57">
      <c r="A38" s="420"/>
      <c r="B38" s="110" t="s">
        <v>258</v>
      </c>
      <c r="C38" s="63" t="s">
        <v>72</v>
      </c>
      <c r="D38" s="112"/>
      <c r="E38" s="99" t="str">
        <f t="shared" si="0"/>
        <v/>
      </c>
      <c r="F38" s="106">
        <v>118</v>
      </c>
    </row>
    <row r="39" spans="1:6" s="6" customFormat="1" ht="38">
      <c r="A39" s="421"/>
      <c r="B39" s="110" t="s">
        <v>259</v>
      </c>
      <c r="C39" s="63" t="s">
        <v>72</v>
      </c>
      <c r="D39" s="112"/>
      <c r="E39" s="99" t="str">
        <f t="shared" si="0"/>
        <v/>
      </c>
      <c r="F39" s="106">
        <v>162</v>
      </c>
    </row>
  </sheetData>
  <sheetProtection algorithmName="SHA-512" hashValue="V+j7Ut8U2bwTJPESp6zGAF8gwHJwJGB8cu5/tb015CBm0RUoaF3vjxWwrzjhAsMbJVnlKbOjKO9PXViyFcQPcQ==" saltValue="ZZU8pZu0z2j56GZGeVkwHQ==" spinCount="100000" sheet="1" objects="1" scenarios="1"/>
  <mergeCells count="10">
    <mergeCell ref="A5:E5"/>
    <mergeCell ref="A11:F11"/>
    <mergeCell ref="A13:F13"/>
    <mergeCell ref="A31:A35"/>
    <mergeCell ref="A36:A39"/>
    <mergeCell ref="A22:F22"/>
    <mergeCell ref="C9:C10"/>
    <mergeCell ref="C7:C8"/>
    <mergeCell ref="A7:A10"/>
    <mergeCell ref="A27:A28"/>
  </mergeCells>
  <conditionalFormatting sqref="B33">
    <cfRule type="duplicateValues" dxfId="7" priority="8"/>
  </conditionalFormatting>
  <conditionalFormatting sqref="B34:B35 B32">
    <cfRule type="duplicateValues" dxfId="6" priority="9"/>
  </conditionalFormatting>
  <conditionalFormatting sqref="B36:B39">
    <cfRule type="duplicateValues" dxfId="5" priority="7"/>
  </conditionalFormatting>
  <conditionalFormatting sqref="B27">
    <cfRule type="duplicateValues" dxfId="4" priority="5"/>
  </conditionalFormatting>
  <conditionalFormatting sqref="B29">
    <cfRule type="duplicateValues" dxfId="3" priority="11"/>
  </conditionalFormatting>
  <conditionalFormatting sqref="B28">
    <cfRule type="duplicateValues" dxfId="2" priority="2"/>
  </conditionalFormatting>
  <conditionalFormatting sqref="B21">
    <cfRule type="duplicateValues" dxfId="1" priority="1"/>
  </conditionalFormatting>
  <conditionalFormatting sqref="B20">
    <cfRule type="duplicateValues" dxfId="0" priority="13"/>
  </conditionalFormatting>
  <pageMargins left="0.7" right="0.7" top="0.75" bottom="0.75" header="0.3" footer="0.3"/>
  <pageSetup paperSize="9" scale="49" fitToHeight="0" orientation="portrait" r:id="rId1"/>
  <rowBreaks count="1" manualBreakCount="1">
    <brk id="21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51"/>
  <sheetViews>
    <sheetView view="pageBreakPreview" zoomScaleNormal="100" zoomScaleSheetLayoutView="100" workbookViewId="0">
      <selection activeCell="B23" sqref="B23"/>
    </sheetView>
  </sheetViews>
  <sheetFormatPr baseColWidth="10" defaultColWidth="0" defaultRowHeight="12" customHeight="1" zeroHeight="1"/>
  <cols>
    <col min="1" max="1" width="109.1640625" style="10" customWidth="1"/>
    <col min="2" max="2" width="27.5" style="10" customWidth="1"/>
    <col min="3" max="3" width="12.83203125" style="10" customWidth="1"/>
    <col min="4" max="16384" width="12.6640625" style="10" hidden="1"/>
  </cols>
  <sheetData>
    <row r="1" spans="1:6" ht="18">
      <c r="A1" s="10" t="s">
        <v>133</v>
      </c>
    </row>
    <row r="2" spans="1:6" ht="18">
      <c r="A2" s="30" t="s">
        <v>232</v>
      </c>
      <c r="B2" s="10">
        <f>Титул!H20</f>
        <v>0</v>
      </c>
    </row>
    <row r="3" spans="1:6" ht="75" customHeight="1">
      <c r="A3" s="430" t="str">
        <f>CONCATENATE("Собственные показатели проекта «",Титул!A28,"»                                                                                                                в рамках Программы развития Сеченовского Университета")</f>
        <v>Собственные показатели проекта «»                                                                                                                в рамках Программы развития Сеченовского Университета</v>
      </c>
      <c r="B3" s="430"/>
      <c r="C3" s="430"/>
      <c r="F3" s="78"/>
    </row>
    <row r="4" spans="1:6" ht="93.75" customHeight="1">
      <c r="A4" s="76" t="s">
        <v>108</v>
      </c>
      <c r="B4" s="77" t="s">
        <v>138</v>
      </c>
      <c r="C4" s="76" t="s">
        <v>109</v>
      </c>
    </row>
    <row r="5" spans="1:6" ht="37.5" customHeight="1">
      <c r="A5" s="431" t="s">
        <v>275</v>
      </c>
      <c r="B5" s="432"/>
      <c r="C5" s="433"/>
    </row>
    <row r="6" spans="1:6" ht="60.75" customHeight="1">
      <c r="A6" s="79" t="s">
        <v>139</v>
      </c>
      <c r="B6" s="165"/>
      <c r="C6" s="80" t="s">
        <v>155</v>
      </c>
    </row>
    <row r="7" spans="1:6" ht="52.5" customHeight="1">
      <c r="A7" s="79" t="s">
        <v>112</v>
      </c>
      <c r="B7" s="165"/>
      <c r="C7" s="80" t="s">
        <v>155</v>
      </c>
    </row>
    <row r="8" spans="1:6" ht="54.75" customHeight="1">
      <c r="A8" s="79" t="s">
        <v>127</v>
      </c>
      <c r="B8" s="165"/>
      <c r="C8" s="80" t="s">
        <v>155</v>
      </c>
    </row>
    <row r="9" spans="1:6" ht="58.5" customHeight="1">
      <c r="A9" s="79" t="s">
        <v>157</v>
      </c>
      <c r="B9" s="165"/>
      <c r="C9" s="80" t="s">
        <v>155</v>
      </c>
    </row>
    <row r="10" spans="1:6" ht="26.25" customHeight="1">
      <c r="A10" s="79" t="s">
        <v>162</v>
      </c>
      <c r="B10" s="165"/>
      <c r="C10" s="80" t="s">
        <v>72</v>
      </c>
    </row>
    <row r="11" spans="1:6" ht="19">
      <c r="A11" s="79" t="s">
        <v>163</v>
      </c>
      <c r="B11" s="165"/>
      <c r="C11" s="80" t="s">
        <v>72</v>
      </c>
    </row>
    <row r="12" spans="1:6" ht="39" customHeight="1">
      <c r="A12" s="20" t="s">
        <v>113</v>
      </c>
      <c r="B12" s="165"/>
      <c r="C12" s="80" t="s">
        <v>114</v>
      </c>
    </row>
    <row r="13" spans="1:6" ht="24" customHeight="1">
      <c r="A13" s="79" t="s">
        <v>271</v>
      </c>
      <c r="B13" s="165"/>
      <c r="C13" s="80" t="s">
        <v>114</v>
      </c>
    </row>
    <row r="14" spans="1:6" ht="39" customHeight="1">
      <c r="A14" s="20" t="s">
        <v>166</v>
      </c>
      <c r="B14" s="165"/>
      <c r="C14" s="80" t="s">
        <v>72</v>
      </c>
    </row>
    <row r="15" spans="1:6" s="87" customFormat="1" ht="38">
      <c r="A15" s="88" t="s">
        <v>151</v>
      </c>
      <c r="B15" s="112"/>
      <c r="C15" s="63" t="s">
        <v>155</v>
      </c>
    </row>
    <row r="16" spans="1:6" ht="39" customHeight="1">
      <c r="A16" s="434" t="s">
        <v>272</v>
      </c>
      <c r="B16" s="435"/>
      <c r="C16" s="436"/>
    </row>
    <row r="17" spans="1:5" ht="39" customHeight="1">
      <c r="A17" s="79" t="s">
        <v>158</v>
      </c>
      <c r="B17" s="165"/>
      <c r="C17" s="80" t="s">
        <v>154</v>
      </c>
    </row>
    <row r="18" spans="1:5" ht="39.75" customHeight="1">
      <c r="A18" s="88" t="s">
        <v>140</v>
      </c>
      <c r="B18" s="112"/>
      <c r="C18" s="63" t="s">
        <v>154</v>
      </c>
      <c r="D18" s="87"/>
      <c r="E18" s="87"/>
    </row>
    <row r="19" spans="1:5" s="87" customFormat="1" ht="38">
      <c r="A19" s="88" t="s">
        <v>150</v>
      </c>
      <c r="B19" s="112"/>
      <c r="C19" s="63" t="s">
        <v>155</v>
      </c>
    </row>
    <row r="20" spans="1:5" ht="39" customHeight="1">
      <c r="A20" s="427" t="s">
        <v>273</v>
      </c>
      <c r="B20" s="437"/>
      <c r="C20" s="438"/>
    </row>
    <row r="21" spans="1:5" ht="57.75" customHeight="1">
      <c r="A21" s="79" t="s">
        <v>249</v>
      </c>
      <c r="B21" s="165"/>
      <c r="C21" s="80" t="s">
        <v>72</v>
      </c>
    </row>
    <row r="22" spans="1:5" ht="63" customHeight="1">
      <c r="A22" s="49" t="s">
        <v>193</v>
      </c>
      <c r="B22" s="165"/>
      <c r="C22" s="80" t="s">
        <v>72</v>
      </c>
    </row>
    <row r="23" spans="1:5" ht="90.75" customHeight="1">
      <c r="A23" s="79" t="s">
        <v>164</v>
      </c>
      <c r="B23" s="165"/>
      <c r="C23" s="80" t="s">
        <v>72</v>
      </c>
    </row>
    <row r="24" spans="1:5" ht="51.75" customHeight="1">
      <c r="A24" s="427" t="s">
        <v>268</v>
      </c>
      <c r="B24" s="428"/>
      <c r="C24" s="429"/>
    </row>
    <row r="25" spans="1:5" ht="73.5" customHeight="1">
      <c r="A25" s="79" t="s">
        <v>250</v>
      </c>
      <c r="B25" s="165"/>
      <c r="C25" s="80" t="s">
        <v>155</v>
      </c>
    </row>
    <row r="26" spans="1:5" ht="24" customHeight="1">
      <c r="A26" s="79" t="s">
        <v>165</v>
      </c>
      <c r="B26" s="165"/>
      <c r="C26" s="80" t="s">
        <v>155</v>
      </c>
    </row>
    <row r="27" spans="1:5" ht="39.75" customHeight="1">
      <c r="A27" s="427" t="s">
        <v>269</v>
      </c>
      <c r="B27" s="428"/>
      <c r="C27" s="429"/>
    </row>
    <row r="28" spans="1:5" ht="36" customHeight="1">
      <c r="A28" s="79" t="s">
        <v>141</v>
      </c>
      <c r="B28" s="165"/>
      <c r="C28" s="80" t="s">
        <v>156</v>
      </c>
    </row>
    <row r="29" spans="1:5" ht="35.25" customHeight="1">
      <c r="A29" s="79" t="s">
        <v>142</v>
      </c>
      <c r="B29" s="165"/>
      <c r="C29" s="80" t="s">
        <v>156</v>
      </c>
    </row>
    <row r="30" spans="1:5" ht="36" customHeight="1">
      <c r="A30" s="79" t="s">
        <v>143</v>
      </c>
      <c r="B30" s="165"/>
      <c r="C30" s="80" t="s">
        <v>156</v>
      </c>
    </row>
    <row r="31" spans="1:5" ht="39" customHeight="1">
      <c r="A31" s="79" t="s">
        <v>144</v>
      </c>
      <c r="B31" s="165"/>
      <c r="C31" s="80" t="s">
        <v>156</v>
      </c>
    </row>
    <row r="32" spans="1:5" ht="36" customHeight="1">
      <c r="A32" s="79" t="s">
        <v>145</v>
      </c>
      <c r="B32" s="165"/>
      <c r="C32" s="80" t="s">
        <v>156</v>
      </c>
    </row>
    <row r="33" spans="1:3" ht="19">
      <c r="A33" s="79" t="s">
        <v>146</v>
      </c>
      <c r="B33" s="165"/>
      <c r="C33" s="80" t="s">
        <v>156</v>
      </c>
    </row>
    <row r="34" spans="1:3" ht="36" customHeight="1">
      <c r="A34" s="79" t="s">
        <v>147</v>
      </c>
      <c r="B34" s="165"/>
      <c r="C34" s="80" t="s">
        <v>156</v>
      </c>
    </row>
    <row r="35" spans="1:3" ht="36" customHeight="1">
      <c r="A35" s="79" t="s">
        <v>148</v>
      </c>
      <c r="B35" s="165"/>
      <c r="C35" s="80" t="s">
        <v>156</v>
      </c>
    </row>
    <row r="36" spans="1:3" ht="36" customHeight="1">
      <c r="A36" s="427" t="s">
        <v>292</v>
      </c>
      <c r="B36" s="428"/>
      <c r="C36" s="429"/>
    </row>
    <row r="37" spans="1:3" ht="39" customHeight="1">
      <c r="A37" s="79" t="s">
        <v>115</v>
      </c>
      <c r="B37" s="165"/>
      <c r="C37" s="80" t="s">
        <v>116</v>
      </c>
    </row>
    <row r="38" spans="1:3" ht="38">
      <c r="A38" s="79" t="s">
        <v>117</v>
      </c>
      <c r="B38" s="165"/>
      <c r="C38" s="80" t="s">
        <v>116</v>
      </c>
    </row>
    <row r="39" spans="1:3" ht="38">
      <c r="A39" s="79" t="s">
        <v>149</v>
      </c>
      <c r="B39" s="165"/>
      <c r="C39" s="80" t="s">
        <v>155</v>
      </c>
    </row>
    <row r="40" spans="1:3" ht="30" customHeight="1">
      <c r="A40" s="79" t="s">
        <v>118</v>
      </c>
      <c r="B40" s="165"/>
      <c r="C40" s="80" t="s">
        <v>155</v>
      </c>
    </row>
    <row r="41" spans="1:3" ht="38">
      <c r="A41" s="79" t="s">
        <v>119</v>
      </c>
      <c r="B41" s="165"/>
      <c r="C41" s="80" t="s">
        <v>155</v>
      </c>
    </row>
    <row r="42" spans="1:3" ht="35.25" customHeight="1">
      <c r="A42" s="79" t="s">
        <v>120</v>
      </c>
      <c r="B42" s="165"/>
      <c r="C42" s="80" t="s">
        <v>155</v>
      </c>
    </row>
    <row r="43" spans="1:3" ht="35.25" customHeight="1">
      <c r="A43" s="427" t="s">
        <v>270</v>
      </c>
      <c r="B43" s="428"/>
      <c r="C43" s="429"/>
    </row>
    <row r="44" spans="1:3" ht="38">
      <c r="A44" s="79" t="s">
        <v>110</v>
      </c>
      <c r="B44" s="165"/>
      <c r="C44" s="80" t="s">
        <v>72</v>
      </c>
    </row>
    <row r="45" spans="1:3" ht="25.5" customHeight="1">
      <c r="A45" s="79" t="s">
        <v>111</v>
      </c>
      <c r="B45" s="165"/>
      <c r="C45" s="80" t="s">
        <v>154</v>
      </c>
    </row>
    <row r="46" spans="1:3" ht="18">
      <c r="A46" s="427" t="s">
        <v>274</v>
      </c>
      <c r="B46" s="428"/>
      <c r="C46" s="429"/>
    </row>
    <row r="47" spans="1:3" ht="38">
      <c r="A47" s="79" t="s">
        <v>152</v>
      </c>
      <c r="B47" s="165"/>
      <c r="C47" s="80" t="s">
        <v>72</v>
      </c>
    </row>
    <row r="48" spans="1:3" ht="38">
      <c r="A48" s="79" t="s">
        <v>153</v>
      </c>
      <c r="B48" s="165"/>
      <c r="C48" s="80" t="s">
        <v>72</v>
      </c>
    </row>
    <row r="49" spans="1:3" ht="37.5" customHeight="1">
      <c r="A49" s="79" t="s">
        <v>159</v>
      </c>
      <c r="B49" s="165"/>
      <c r="C49" s="80" t="s">
        <v>72</v>
      </c>
    </row>
    <row r="50" spans="1:3" ht="30.75" customHeight="1">
      <c r="A50" s="79" t="s">
        <v>160</v>
      </c>
      <c r="B50" s="165"/>
      <c r="C50" s="80" t="s">
        <v>72</v>
      </c>
    </row>
    <row r="51" spans="1:3" ht="41.25" customHeight="1">
      <c r="A51" s="79" t="s">
        <v>161</v>
      </c>
      <c r="B51" s="165"/>
      <c r="C51" s="80" t="s">
        <v>72</v>
      </c>
    </row>
  </sheetData>
  <sheetProtection algorithmName="SHA-512" hashValue="S50Tq3iTjEPWkXLsBfEm6HvU1ljMTLvNeYyniqDY9z08cF/Y5ruiGOfJEZFaMbmB6UJ+5eXSmH/zsnnOl/og+Q==" saltValue="A87+NomXbhdKfJuoE/R3iQ==" spinCount="100000" sheet="1" objects="1" scenarios="1"/>
  <mergeCells count="9">
    <mergeCell ref="A27:C27"/>
    <mergeCell ref="A36:C36"/>
    <mergeCell ref="A43:C43"/>
    <mergeCell ref="A46:C46"/>
    <mergeCell ref="A3:C3"/>
    <mergeCell ref="A5:C5"/>
    <mergeCell ref="A16:C16"/>
    <mergeCell ref="A20:C20"/>
    <mergeCell ref="A24:C24"/>
  </mergeCells>
  <pageMargins left="0.7" right="0.7" top="0.75" bottom="0.75" header="0.3" footer="0.3"/>
  <pageSetup paperSize="9" scale="67" fitToHeight="0" orientation="portrait" r:id="rId1"/>
  <rowBreaks count="1" manualBreakCount="1">
    <brk id="2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6"/>
  <sheetViews>
    <sheetView view="pageBreakPreview" zoomScale="50" zoomScaleNormal="100" zoomScaleSheetLayoutView="50" workbookViewId="0">
      <selection activeCell="B25" sqref="B25"/>
    </sheetView>
  </sheetViews>
  <sheetFormatPr baseColWidth="10" defaultColWidth="0" defaultRowHeight="12" customHeight="1" zeroHeight="1"/>
  <cols>
    <col min="1" max="1" width="9.1640625" style="67" customWidth="1"/>
    <col min="2" max="2" width="91.1640625" style="54" customWidth="1"/>
    <col min="3" max="3" width="27.5" style="3" customWidth="1"/>
    <col min="4" max="4" width="30.33203125" style="3" customWidth="1"/>
    <col min="5" max="5" width="16.33203125" style="3" customWidth="1"/>
    <col min="6" max="6" width="21.6640625" style="3" customWidth="1"/>
    <col min="7" max="7" width="22.1640625" style="3" customWidth="1"/>
    <col min="8" max="16384" width="9.1640625" style="54" hidden="1"/>
  </cols>
  <sheetData>
    <row r="1" spans="1:7" s="57" customFormat="1" ht="18">
      <c r="A1" s="53"/>
      <c r="B1" s="54" t="s">
        <v>105</v>
      </c>
      <c r="C1" s="55"/>
      <c r="D1" s="56"/>
      <c r="E1" s="56"/>
      <c r="F1" s="441"/>
      <c r="G1" s="441"/>
    </row>
    <row r="2" spans="1:7" s="57" customFormat="1" ht="18">
      <c r="A2" s="53"/>
      <c r="B2" s="54"/>
      <c r="C2" s="55"/>
      <c r="D2" s="56"/>
      <c r="E2" s="56"/>
      <c r="F2" s="55"/>
      <c r="G2" s="55"/>
    </row>
    <row r="3" spans="1:7" ht="30.75" customHeight="1">
      <c r="A3" s="58"/>
      <c r="B3" s="40" t="s">
        <v>277</v>
      </c>
      <c r="C3" s="40"/>
      <c r="D3" s="40"/>
      <c r="E3" s="40" t="s">
        <v>232</v>
      </c>
      <c r="F3" s="74">
        <f>Титул!H20</f>
        <v>0</v>
      </c>
      <c r="G3" s="59"/>
    </row>
    <row r="4" spans="1:7" ht="31.5" customHeight="1">
      <c r="A4" s="60"/>
      <c r="B4" s="13">
        <f>Титул!A28</f>
        <v>0</v>
      </c>
      <c r="C4" s="29"/>
      <c r="D4" s="29"/>
      <c r="E4" s="29"/>
      <c r="F4" s="54"/>
      <c r="G4" s="59"/>
    </row>
    <row r="5" spans="1:7" ht="195" customHeight="1" thickBot="1">
      <c r="A5" s="61" t="s">
        <v>234</v>
      </c>
      <c r="B5" s="41" t="s">
        <v>238</v>
      </c>
      <c r="C5" s="41" t="s">
        <v>248</v>
      </c>
      <c r="D5" s="41" t="s">
        <v>239</v>
      </c>
      <c r="E5" s="41" t="s">
        <v>240</v>
      </c>
      <c r="F5" s="41" t="s">
        <v>106</v>
      </c>
      <c r="G5" s="41" t="s">
        <v>235</v>
      </c>
    </row>
    <row r="6" spans="1:7" s="40" customFormat="1" ht="19" thickBot="1">
      <c r="A6" s="439" t="s">
        <v>17</v>
      </c>
      <c r="B6" s="440"/>
      <c r="C6" s="440"/>
      <c r="D6" s="440"/>
      <c r="E6" s="440"/>
      <c r="F6" s="440"/>
      <c r="G6" s="440"/>
    </row>
    <row r="7" spans="1:7" s="40" customFormat="1" ht="18">
      <c r="A7" s="248"/>
      <c r="B7" s="186"/>
      <c r="C7" s="186"/>
      <c r="D7" s="186"/>
      <c r="E7" s="249"/>
      <c r="F7" s="249"/>
      <c r="G7" s="249"/>
    </row>
    <row r="8" spans="1:7" s="40" customFormat="1" ht="18">
      <c r="A8" s="248"/>
      <c r="B8" s="186"/>
      <c r="C8" s="186"/>
      <c r="D8" s="186"/>
      <c r="E8" s="249"/>
      <c r="F8" s="249"/>
      <c r="G8" s="249"/>
    </row>
    <row r="9" spans="1:7" ht="18">
      <c r="A9" s="166"/>
      <c r="B9" s="247"/>
      <c r="C9" s="167"/>
      <c r="D9" s="167"/>
      <c r="E9" s="167"/>
      <c r="F9" s="168"/>
      <c r="G9" s="168"/>
    </row>
    <row r="10" spans="1:7" s="62" customFormat="1" ht="18">
      <c r="A10" s="169"/>
      <c r="B10" s="246"/>
      <c r="C10" s="171"/>
      <c r="D10" s="171"/>
      <c r="E10" s="167"/>
      <c r="F10" s="168"/>
      <c r="G10" s="168"/>
    </row>
    <row r="11" spans="1:7" s="62" customFormat="1" ht="18">
      <c r="A11" s="169"/>
      <c r="B11" s="170"/>
      <c r="C11" s="145"/>
      <c r="D11" s="171"/>
      <c r="E11" s="112"/>
      <c r="F11" s="168"/>
      <c r="G11" s="168"/>
    </row>
    <row r="12" spans="1:7" s="62" customFormat="1" ht="18">
      <c r="A12" s="169"/>
      <c r="B12" s="170"/>
      <c r="C12" s="145"/>
      <c r="D12" s="112"/>
      <c r="E12" s="112"/>
      <c r="F12" s="172"/>
      <c r="G12" s="172"/>
    </row>
    <row r="13" spans="1:7" s="62" customFormat="1" ht="18">
      <c r="A13" s="169"/>
      <c r="B13" s="170"/>
      <c r="C13" s="145"/>
      <c r="D13" s="112"/>
      <c r="E13" s="112"/>
      <c r="F13" s="172"/>
      <c r="G13" s="172"/>
    </row>
    <row r="14" spans="1:7" s="64" customFormat="1" ht="19" thickBot="1">
      <c r="A14" s="173"/>
      <c r="B14" s="145"/>
      <c r="C14" s="174"/>
      <c r="D14" s="175"/>
      <c r="E14" s="175"/>
      <c r="F14" s="176"/>
      <c r="G14" s="176"/>
    </row>
    <row r="15" spans="1:7" s="40" customFormat="1" ht="19" thickBot="1">
      <c r="A15" s="439" t="s">
        <v>18</v>
      </c>
      <c r="B15" s="440"/>
      <c r="C15" s="440"/>
      <c r="D15" s="440"/>
      <c r="E15" s="440"/>
      <c r="F15" s="440"/>
      <c r="G15" s="440"/>
    </row>
    <row r="16" spans="1:7" ht="18">
      <c r="A16" s="177"/>
      <c r="B16" s="178"/>
      <c r="C16" s="179"/>
      <c r="D16" s="171"/>
      <c r="E16" s="179"/>
      <c r="F16" s="168"/>
      <c r="G16" s="168"/>
    </row>
    <row r="17" spans="1:7" ht="18">
      <c r="A17" s="180"/>
      <c r="B17" s="170"/>
      <c r="C17" s="171"/>
      <c r="D17" s="171"/>
      <c r="E17" s="179"/>
      <c r="F17" s="168"/>
      <c r="G17" s="168"/>
    </row>
    <row r="18" spans="1:7" ht="18">
      <c r="A18" s="180"/>
      <c r="B18" s="170"/>
      <c r="C18" s="171"/>
      <c r="D18" s="171"/>
      <c r="E18" s="171"/>
      <c r="F18" s="181"/>
      <c r="G18" s="181"/>
    </row>
    <row r="19" spans="1:7" s="62" customFormat="1" ht="19" thickBot="1">
      <c r="A19" s="182"/>
      <c r="B19" s="145"/>
      <c r="C19" s="145"/>
      <c r="D19" s="112"/>
      <c r="E19" s="112"/>
      <c r="F19" s="172"/>
      <c r="G19" s="172"/>
    </row>
    <row r="20" spans="1:7" s="40" customFormat="1" ht="18.75" customHeight="1" thickBot="1">
      <c r="A20" s="439" t="s">
        <v>316</v>
      </c>
      <c r="B20" s="440"/>
      <c r="C20" s="440"/>
      <c r="D20" s="440"/>
      <c r="E20" s="440"/>
      <c r="F20" s="440"/>
      <c r="G20" s="440"/>
    </row>
    <row r="21" spans="1:7" ht="18">
      <c r="A21" s="166"/>
      <c r="B21" s="183"/>
      <c r="C21" s="167"/>
      <c r="D21" s="171"/>
      <c r="E21" s="179"/>
      <c r="F21" s="168"/>
      <c r="G21" s="168"/>
    </row>
    <row r="22" spans="1:7" ht="18">
      <c r="A22" s="184"/>
      <c r="B22" s="183"/>
      <c r="C22" s="167"/>
      <c r="D22" s="167"/>
      <c r="E22" s="167"/>
      <c r="F22" s="168"/>
      <c r="G22" s="168"/>
    </row>
    <row r="23" spans="1:7" ht="18">
      <c r="A23" s="184"/>
      <c r="B23" s="183"/>
      <c r="C23" s="167"/>
      <c r="D23" s="167"/>
      <c r="E23" s="167"/>
      <c r="F23" s="168"/>
      <c r="G23" s="168"/>
    </row>
    <row r="24" spans="1:7" s="65" customFormat="1" ht="30.75" customHeight="1">
      <c r="A24" s="185"/>
      <c r="B24" s="186" t="s">
        <v>233</v>
      </c>
      <c r="C24" s="187"/>
      <c r="D24" s="174"/>
      <c r="E24" s="174"/>
      <c r="F24" s="188"/>
      <c r="G24" s="188"/>
    </row>
    <row r="25" spans="1:7" s="65" customFormat="1" ht="121.5" customHeight="1">
      <c r="A25" s="182"/>
      <c r="B25" s="145"/>
      <c r="C25" s="145"/>
      <c r="D25" s="112"/>
      <c r="E25" s="112"/>
      <c r="F25" s="172"/>
      <c r="G25" s="172"/>
    </row>
    <row r="26" spans="1:7" s="62" customFormat="1" ht="42.75" customHeight="1">
      <c r="A26" s="182"/>
      <c r="B26" s="170"/>
      <c r="C26" s="189"/>
      <c r="D26" s="171"/>
      <c r="E26" s="171"/>
      <c r="F26" s="172"/>
      <c r="G26" s="172"/>
    </row>
  </sheetData>
  <sheetProtection algorithmName="SHA-512" hashValue="R6B6+VphZJjolRct9Khub/OjfMJ8vwqGSLDMtUXh1PuMZQ1qgySL8yqbArL1z0EFAQiFprqlEZHCr2K6Pb5m4Q==" saltValue="bOHz+OVgtxNKDzD28yV6yA==" spinCount="100000" sheet="1" insertRows="0" deleteRows="0"/>
  <protectedRanges>
    <protectedRange password="DBFB" sqref="G4" name="Диапазон1_1_1_5_1_1_1"/>
  </protectedRanges>
  <mergeCells count="4">
    <mergeCell ref="A6:G6"/>
    <mergeCell ref="A15:G15"/>
    <mergeCell ref="A20:G20"/>
    <mergeCell ref="F1:G1"/>
  </mergeCells>
  <pageMargins left="0.7" right="0.7" top="0.75" bottom="0.75" header="0.3" footer="0.3"/>
  <pageSetup paperSize="9" scale="4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22"/>
  <sheetViews>
    <sheetView view="pageBreakPreview" zoomScaleNormal="100" zoomScaleSheetLayoutView="100" workbookViewId="0">
      <selection activeCell="B11" sqref="B11"/>
    </sheetView>
  </sheetViews>
  <sheetFormatPr baseColWidth="10" defaultColWidth="0" defaultRowHeight="12" customHeight="1" zeroHeight="1"/>
  <cols>
    <col min="1" max="1" width="8.6640625" style="54" customWidth="1"/>
    <col min="2" max="2" width="67.1640625" style="194" customWidth="1"/>
    <col min="3" max="3" width="71.83203125" style="194" customWidth="1"/>
    <col min="4" max="16384" width="10.6640625" style="54" hidden="1"/>
  </cols>
  <sheetData>
    <row r="1" spans="1:3" ht="18">
      <c r="B1" s="69" t="s">
        <v>232</v>
      </c>
      <c r="C1" s="74">
        <f>Титул!H20</f>
        <v>0</v>
      </c>
    </row>
    <row r="2" spans="1:3" ht="18">
      <c r="B2" s="69" t="s">
        <v>104</v>
      </c>
      <c r="C2" s="81">
        <f>Титул!A28</f>
        <v>0</v>
      </c>
    </row>
    <row r="3" spans="1:3" ht="42.75" customHeight="1">
      <c r="A3" s="69"/>
      <c r="B3" s="442" t="s">
        <v>16</v>
      </c>
      <c r="C3" s="443"/>
    </row>
    <row r="4" spans="1:3" s="3" customFormat="1" ht="57.75" customHeight="1">
      <c r="A4" s="70" t="s">
        <v>15</v>
      </c>
      <c r="B4" s="71" t="s">
        <v>236</v>
      </c>
      <c r="C4" s="72" t="s">
        <v>237</v>
      </c>
    </row>
    <row r="5" spans="1:3" s="3" customFormat="1" ht="105" customHeight="1">
      <c r="A5" s="195">
        <v>1</v>
      </c>
      <c r="B5" s="190"/>
      <c r="C5" s="145"/>
    </row>
    <row r="6" spans="1:3" s="3" customFormat="1" ht="18">
      <c r="A6" s="195">
        <v>2</v>
      </c>
      <c r="B6" s="191"/>
      <c r="C6" s="190"/>
    </row>
    <row r="7" spans="1:3" s="37" customFormat="1" ht="18">
      <c r="A7" s="195">
        <v>3</v>
      </c>
      <c r="B7" s="191"/>
      <c r="C7" s="190"/>
    </row>
    <row r="8" spans="1:3" s="37" customFormat="1" ht="14.25" customHeight="1">
      <c r="A8" s="195">
        <v>4</v>
      </c>
      <c r="B8" s="191"/>
      <c r="C8" s="190"/>
    </row>
    <row r="9" spans="1:3" s="37" customFormat="1" ht="18">
      <c r="A9" s="195">
        <v>5</v>
      </c>
      <c r="B9" s="191"/>
      <c r="C9" s="190"/>
    </row>
    <row r="10" spans="1:3" s="37" customFormat="1" ht="18">
      <c r="A10" s="195">
        <v>6</v>
      </c>
      <c r="B10" s="191"/>
      <c r="C10" s="190"/>
    </row>
    <row r="11" spans="1:3" s="37" customFormat="1" ht="18">
      <c r="A11" s="195">
        <v>7</v>
      </c>
      <c r="B11" s="191"/>
      <c r="C11" s="190"/>
    </row>
    <row r="12" spans="1:3" s="37" customFormat="1" ht="18">
      <c r="A12" s="195"/>
      <c r="B12" s="191"/>
      <c r="C12" s="190"/>
    </row>
    <row r="13" spans="1:3" s="37" customFormat="1" ht="18">
      <c r="A13" s="192"/>
      <c r="B13" s="196"/>
      <c r="C13" s="192"/>
    </row>
    <row r="14" spans="1:3" s="37" customFormat="1" ht="14.25" hidden="1" customHeight="1">
      <c r="A14" s="192"/>
      <c r="B14" s="196"/>
      <c r="C14" s="192"/>
    </row>
    <row r="15" spans="1:3" s="37" customFormat="1" ht="18" hidden="1">
      <c r="A15" s="192"/>
      <c r="B15" s="196"/>
      <c r="C15" s="192"/>
    </row>
    <row r="16" spans="1:3" ht="18" hidden="1">
      <c r="A16" s="194"/>
      <c r="B16" s="193"/>
      <c r="C16" s="193"/>
    </row>
    <row r="17" spans="1:3" ht="18" hidden="1">
      <c r="A17" s="194"/>
      <c r="B17" s="193"/>
      <c r="C17" s="193"/>
    </row>
    <row r="18" spans="1:3" ht="15.75" hidden="1" customHeight="1">
      <c r="A18" s="194"/>
      <c r="B18" s="193"/>
      <c r="C18" s="193"/>
    </row>
    <row r="19" spans="1:3" ht="15.75" hidden="1" customHeight="1">
      <c r="A19" s="194"/>
      <c r="B19" s="193"/>
      <c r="C19" s="193"/>
    </row>
    <row r="20" spans="1:3" ht="18" hidden="1">
      <c r="A20" s="194"/>
      <c r="B20" s="197"/>
      <c r="C20" s="193"/>
    </row>
    <row r="21" spans="1:3" ht="18" hidden="1">
      <c r="A21" s="194"/>
      <c r="B21" s="197"/>
      <c r="C21" s="193"/>
    </row>
    <row r="22" spans="1:3" ht="12" hidden="1" customHeight="1">
      <c r="B22" s="192"/>
      <c r="C22" s="192"/>
    </row>
  </sheetData>
  <sheetProtection algorithmName="SHA-512" hashValue="8OcfBCR6ydJS5toIPx2zQEI1rafweAno0s7sDRVL57aLHMtjdEGuKoIl+i/BX8Ay0T6PI/yosFAh/jJ3xO2j+Q==" saltValue="YTxJNYkKo1E/sBaszLGeew==" spinCount="100000" sheet="1" insertRows="0" deleteRows="0"/>
  <mergeCells count="1">
    <mergeCell ref="B3:C3"/>
  </mergeCells>
  <pageMargins left="0.7" right="0.7" top="0.75" bottom="0.75" header="0.3" footer="0.3"/>
  <pageSetup paperSize="9" scale="5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0"/>
  <sheetViews>
    <sheetView view="pageBreakPreview" zoomScaleNormal="100" zoomScaleSheetLayoutView="100" workbookViewId="0">
      <selection activeCell="A6" sqref="A6"/>
    </sheetView>
  </sheetViews>
  <sheetFormatPr baseColWidth="10" defaultColWidth="0" defaultRowHeight="15" zeroHeight="1"/>
  <cols>
    <col min="1" max="1" width="31.33203125" style="245" customWidth="1"/>
    <col min="2" max="2" width="31.1640625" style="245" customWidth="1"/>
    <col min="3" max="3" width="38.33203125" style="245" customWidth="1"/>
    <col min="4" max="16384" width="9.1640625" hidden="1"/>
  </cols>
  <sheetData>
    <row r="1" spans="1:3">
      <c r="A1"/>
      <c r="B1"/>
      <c r="C1"/>
    </row>
    <row r="2" spans="1:3" ht="18">
      <c r="A2" s="73" t="s">
        <v>232</v>
      </c>
      <c r="B2" s="86">
        <f>Титул!H20</f>
        <v>0</v>
      </c>
      <c r="C2" s="2"/>
    </row>
    <row r="3" spans="1:3" ht="18">
      <c r="A3" s="69" t="s">
        <v>195</v>
      </c>
      <c r="B3" s="444">
        <f>Титул!A28</f>
        <v>0</v>
      </c>
      <c r="C3" s="444"/>
    </row>
    <row r="4" spans="1:3" ht="18" customHeight="1">
      <c r="A4" s="416" t="s">
        <v>23</v>
      </c>
      <c r="B4" s="417"/>
      <c r="C4" s="418"/>
    </row>
    <row r="5" spans="1:3" ht="90" customHeight="1">
      <c r="A5" s="66" t="s">
        <v>24</v>
      </c>
      <c r="B5" s="66" t="s">
        <v>25</v>
      </c>
      <c r="C5" s="63" t="s">
        <v>26</v>
      </c>
    </row>
    <row r="6" spans="1:3" ht="18">
      <c r="A6" s="190"/>
      <c r="B6" s="190"/>
      <c r="C6" s="145"/>
    </row>
    <row r="7" spans="1:3" ht="18">
      <c r="A7" s="190"/>
      <c r="B7" s="190"/>
      <c r="C7" s="145"/>
    </row>
    <row r="8" spans="1:3" ht="18">
      <c r="A8" s="190"/>
      <c r="B8" s="190"/>
      <c r="C8" s="145"/>
    </row>
    <row r="9" spans="1:3" ht="18">
      <c r="A9" s="190"/>
      <c r="B9" s="190"/>
      <c r="C9" s="145"/>
    </row>
    <row r="10" spans="1:3" ht="18">
      <c r="A10" s="190"/>
      <c r="B10" s="190"/>
      <c r="C10" s="145"/>
    </row>
  </sheetData>
  <sheetProtection algorithmName="SHA-512" hashValue="/miGniIIPl+k1rlg+tIk8vjfpOxQ4f+oSpu0uksqyS7TGlqUIKOM8jD96PcsMQS8YU8FzUn/UT+nHVCJ8j2faA==" saltValue="tt2FkgdauiZ3S1/a+C8fzQ==" spinCount="100000" sheet="1" objects="1" scenarios="1" insertRows="0" deleteRows="0"/>
  <mergeCells count="2">
    <mergeCell ref="B3:C3"/>
    <mergeCell ref="A4:C4"/>
  </mergeCells>
  <pageMargins left="0.7" right="0.7" top="0.75" bottom="0.75" header="0.3" footer="0.3"/>
  <pageSetup paperSize="9" scale="86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77"/>
  <sheetViews>
    <sheetView showGridLines="0" view="pageBreakPreview" zoomScaleNormal="100" zoomScaleSheetLayoutView="100" workbookViewId="0">
      <selection activeCell="C11" sqref="C11:D11"/>
    </sheetView>
  </sheetViews>
  <sheetFormatPr baseColWidth="10" defaultColWidth="0" defaultRowHeight="12" customHeight="1" zeroHeight="1"/>
  <cols>
    <col min="1" max="1" width="52.5" style="120" customWidth="1"/>
    <col min="2" max="2" width="22.83203125" style="120" customWidth="1"/>
    <col min="3" max="3" width="20.83203125" style="120" customWidth="1"/>
    <col min="4" max="4" width="26.5" style="120" customWidth="1"/>
    <col min="5" max="16384" width="5.6640625" style="120" hidden="1"/>
  </cols>
  <sheetData>
    <row r="1" spans="1:7" ht="33.75" customHeight="1">
      <c r="A1" s="198"/>
      <c r="B1" s="447" t="str">
        <f>CONCATENATE(Титул!G16," ",Титул!G17," ",Титул!F18)</f>
        <v>Приложение к Распоряжению от «__» _______ 2023г. № _____</v>
      </c>
      <c r="C1" s="447"/>
      <c r="D1" s="447"/>
      <c r="E1" s="199"/>
      <c r="F1" s="200"/>
      <c r="G1" s="200"/>
    </row>
    <row r="2" spans="1:7" ht="33.75" customHeight="1">
      <c r="A2" s="448" t="s">
        <v>194</v>
      </c>
      <c r="B2" s="448"/>
      <c r="C2" s="448"/>
      <c r="D2" s="448"/>
      <c r="E2" s="201"/>
      <c r="F2" s="198"/>
      <c r="G2" s="198"/>
    </row>
    <row r="3" spans="1:7" ht="33.75" customHeight="1">
      <c r="A3" s="202">
        <f>Титул!A28</f>
        <v>0</v>
      </c>
      <c r="B3" s="203" t="s">
        <v>232</v>
      </c>
      <c r="C3" s="204">
        <f>Титул!H20</f>
        <v>0</v>
      </c>
      <c r="D3" s="205"/>
      <c r="E3" s="201"/>
      <c r="F3" s="198"/>
      <c r="G3" s="198"/>
    </row>
    <row r="4" spans="1:7" ht="33.75" customHeight="1">
      <c r="A4" s="206" t="s">
        <v>21</v>
      </c>
      <c r="B4" s="449" t="str">
        <f>IF(Команда!B6="","",Команда!B6)</f>
        <v/>
      </c>
      <c r="C4" s="449"/>
      <c r="D4" s="450"/>
      <c r="E4" s="201"/>
      <c r="F4" s="198"/>
      <c r="G4" s="198"/>
    </row>
    <row r="5" spans="1:7" ht="33.75" customHeight="1">
      <c r="A5" s="207" t="s">
        <v>171</v>
      </c>
      <c r="B5" s="449" t="str">
        <f>IF(Команда!B5="","",Команда!B5)</f>
        <v/>
      </c>
      <c r="C5" s="449"/>
      <c r="D5" s="450"/>
      <c r="E5" s="208"/>
      <c r="F5" s="198"/>
      <c r="G5" s="198"/>
    </row>
    <row r="6" spans="1:7" ht="33.75" customHeight="1">
      <c r="A6" s="209" t="s">
        <v>129</v>
      </c>
      <c r="B6" s="451" t="str">
        <f>Информация!B6</f>
        <v>Выберите Стратегический проект / Политику</v>
      </c>
      <c r="C6" s="451"/>
      <c r="D6" s="452"/>
      <c r="E6" s="208"/>
      <c r="F6" s="198"/>
      <c r="G6" s="198"/>
    </row>
    <row r="7" spans="1:7" ht="23.25" customHeight="1">
      <c r="A7" s="207" t="s">
        <v>172</v>
      </c>
      <c r="B7" s="449" t="str">
        <f>Информация!B7</f>
        <v>Укажите Тип мероприятия</v>
      </c>
      <c r="C7" s="449"/>
      <c r="D7" s="450"/>
      <c r="E7" s="208"/>
      <c r="F7" s="198"/>
      <c r="G7" s="198"/>
    </row>
    <row r="8" spans="1:7" ht="51.75" customHeight="1">
      <c r="A8" s="210" t="s">
        <v>173</v>
      </c>
      <c r="B8" s="453"/>
      <c r="C8" s="453"/>
      <c r="D8" s="454"/>
      <c r="E8" s="208"/>
      <c r="F8" s="198"/>
      <c r="G8" s="198"/>
    </row>
    <row r="9" spans="1:7" ht="62.25" customHeight="1">
      <c r="A9" s="209" t="s">
        <v>23</v>
      </c>
      <c r="B9" s="455"/>
      <c r="C9" s="455"/>
      <c r="D9" s="456"/>
      <c r="E9" s="198"/>
      <c r="F9" s="198"/>
      <c r="G9" s="198"/>
    </row>
    <row r="10" spans="1:7" ht="48" customHeight="1">
      <c r="A10" s="210" t="s">
        <v>27</v>
      </c>
      <c r="B10" s="211" t="s">
        <v>28</v>
      </c>
      <c r="C10" s="457" t="s">
        <v>29</v>
      </c>
      <c r="D10" s="458"/>
      <c r="E10" s="198"/>
      <c r="F10" s="198"/>
      <c r="G10" s="198"/>
    </row>
    <row r="11" spans="1:7" ht="33.75" customHeight="1">
      <c r="A11" s="212"/>
      <c r="B11" s="213">
        <f>Титул!A33</f>
        <v>0</v>
      </c>
      <c r="C11" s="445">
        <f>Титул!D33</f>
        <v>0</v>
      </c>
      <c r="D11" s="446"/>
      <c r="E11" s="198"/>
      <c r="F11" s="198"/>
      <c r="G11" s="198"/>
    </row>
    <row r="12" spans="1:7" ht="33.75" customHeight="1">
      <c r="A12" s="214" t="s">
        <v>30</v>
      </c>
      <c r="B12" s="461">
        <f>Титул!G33</f>
        <v>0</v>
      </c>
      <c r="C12" s="461"/>
      <c r="D12" s="462"/>
      <c r="E12" s="208"/>
      <c r="F12" s="198"/>
      <c r="G12" s="198"/>
    </row>
    <row r="13" spans="1:7" ht="33.75" customHeight="1">
      <c r="A13" s="463" t="s">
        <v>31</v>
      </c>
      <c r="B13" s="464"/>
      <c r="C13" s="464"/>
      <c r="D13" s="465"/>
      <c r="E13" s="198"/>
      <c r="F13" s="198"/>
      <c r="G13" s="198"/>
    </row>
    <row r="14" spans="1:7" ht="33.75" customHeight="1">
      <c r="A14" s="215"/>
      <c r="B14" s="198"/>
      <c r="C14" s="198"/>
      <c r="D14" s="216"/>
      <c r="E14" s="198"/>
    </row>
    <row r="15" spans="1:7" ht="60" customHeight="1">
      <c r="A15" s="217" t="s">
        <v>180</v>
      </c>
      <c r="B15" s="218" t="s">
        <v>32</v>
      </c>
      <c r="C15" s="218" t="s">
        <v>13</v>
      </c>
      <c r="D15" s="219" t="s">
        <v>33</v>
      </c>
      <c r="E15" s="208"/>
    </row>
    <row r="16" spans="1:7" ht="33.75" customHeight="1">
      <c r="A16" s="232"/>
      <c r="B16" s="233"/>
      <c r="C16" s="233"/>
      <c r="D16" s="234"/>
      <c r="E16" s="198"/>
    </row>
    <row r="17" spans="1:5" ht="33.75" customHeight="1">
      <c r="A17" s="232"/>
      <c r="B17" s="235"/>
      <c r="C17" s="233"/>
      <c r="D17" s="234"/>
      <c r="E17" s="198"/>
    </row>
    <row r="18" spans="1:5" ht="33.75" customHeight="1">
      <c r="A18" s="232"/>
      <c r="B18" s="235"/>
      <c r="C18" s="233"/>
      <c r="D18" s="234"/>
      <c r="E18" s="198"/>
    </row>
    <row r="19" spans="1:5" ht="33.75" customHeight="1">
      <c r="A19" s="215"/>
      <c r="B19" s="208"/>
      <c r="C19" s="198"/>
      <c r="D19" s="216"/>
      <c r="E19" s="208"/>
    </row>
    <row r="20" spans="1:5" ht="33.75" customHeight="1">
      <c r="A20" s="463" t="s">
        <v>34</v>
      </c>
      <c r="B20" s="464"/>
      <c r="C20" s="464"/>
      <c r="D20" s="465"/>
      <c r="E20" s="198"/>
    </row>
    <row r="21" spans="1:5" ht="33.75" customHeight="1">
      <c r="A21" s="220" t="s">
        <v>35</v>
      </c>
      <c r="B21" s="466"/>
      <c r="C21" s="466"/>
      <c r="D21" s="467"/>
      <c r="E21" s="198"/>
    </row>
    <row r="22" spans="1:5" ht="33.75" customHeight="1">
      <c r="A22" s="221" t="s">
        <v>11</v>
      </c>
      <c r="B22" s="468">
        <f>Обзор!B5</f>
        <v>0</v>
      </c>
      <c r="C22" s="468"/>
      <c r="D22" s="469"/>
      <c r="E22" s="198"/>
    </row>
    <row r="23" spans="1:5" ht="33.75" customHeight="1">
      <c r="A23" s="221" t="s">
        <v>12</v>
      </c>
      <c r="B23" s="468">
        <f>Обзор!B6</f>
        <v>0</v>
      </c>
      <c r="C23" s="468"/>
      <c r="D23" s="469"/>
      <c r="E23" s="198"/>
    </row>
    <row r="24" spans="1:5" ht="33.75" customHeight="1">
      <c r="A24" s="221" t="s">
        <v>36</v>
      </c>
      <c r="B24" s="459"/>
      <c r="C24" s="459"/>
      <c r="D24" s="460"/>
      <c r="E24" s="198"/>
    </row>
    <row r="25" spans="1:5" ht="33.75" customHeight="1">
      <c r="A25" s="221" t="s">
        <v>37</v>
      </c>
      <c r="B25" s="468">
        <f>Информация!B9</f>
        <v>0</v>
      </c>
      <c r="C25" s="468"/>
      <c r="D25" s="469"/>
      <c r="E25" s="198"/>
    </row>
    <row r="26" spans="1:5" ht="33.75" customHeight="1">
      <c r="A26" s="222"/>
      <c r="B26" s="468"/>
      <c r="C26" s="468"/>
      <c r="D26" s="469"/>
      <c r="E26" s="198"/>
    </row>
    <row r="27" spans="1:5" ht="33.75" customHeight="1">
      <c r="A27" s="223" t="s">
        <v>38</v>
      </c>
      <c r="B27" s="459"/>
      <c r="C27" s="459"/>
      <c r="D27" s="460"/>
      <c r="E27" s="198"/>
    </row>
    <row r="28" spans="1:5" ht="33.75" customHeight="1">
      <c r="A28" s="224" t="s">
        <v>39</v>
      </c>
      <c r="B28" s="459"/>
      <c r="C28" s="459"/>
      <c r="D28" s="460"/>
      <c r="E28" s="198"/>
    </row>
    <row r="29" spans="1:5" ht="33.75" customHeight="1">
      <c r="A29" s="224" t="s">
        <v>40</v>
      </c>
      <c r="B29" s="459"/>
      <c r="C29" s="459"/>
      <c r="D29" s="460"/>
      <c r="E29" s="208"/>
    </row>
    <row r="30" spans="1:5" ht="33.75" customHeight="1">
      <c r="A30" s="224" t="s">
        <v>174</v>
      </c>
      <c r="B30" s="459"/>
      <c r="C30" s="459"/>
      <c r="D30" s="460"/>
      <c r="E30" s="208"/>
    </row>
    <row r="31" spans="1:5" ht="33.75" customHeight="1">
      <c r="A31" s="224" t="s">
        <v>41</v>
      </c>
      <c r="B31" s="459"/>
      <c r="C31" s="459"/>
      <c r="D31" s="460"/>
      <c r="E31" s="198"/>
    </row>
    <row r="32" spans="1:5" ht="33.75" customHeight="1">
      <c r="A32" s="224" t="s">
        <v>42</v>
      </c>
      <c r="B32" s="459"/>
      <c r="C32" s="459"/>
      <c r="D32" s="460"/>
      <c r="E32" s="198"/>
    </row>
    <row r="33" spans="1:5" ht="33.75" customHeight="1">
      <c r="A33" s="224" t="s">
        <v>43</v>
      </c>
      <c r="B33" s="459"/>
      <c r="C33" s="459"/>
      <c r="D33" s="460"/>
      <c r="E33" s="198"/>
    </row>
    <row r="34" spans="1:5" ht="33.75" customHeight="1">
      <c r="A34" s="215" t="s">
        <v>175</v>
      </c>
      <c r="B34" s="459"/>
      <c r="C34" s="459"/>
      <c r="D34" s="460"/>
      <c r="E34" s="208"/>
    </row>
    <row r="35" spans="1:5" ht="33.75" customHeight="1">
      <c r="A35" s="221" t="s">
        <v>44</v>
      </c>
      <c r="B35" s="459"/>
      <c r="C35" s="459"/>
      <c r="D35" s="460"/>
      <c r="E35" s="198"/>
    </row>
    <row r="36" spans="1:5" ht="33.75" customHeight="1">
      <c r="A36" s="215"/>
      <c r="B36" s="236"/>
      <c r="C36" s="236"/>
      <c r="D36" s="237"/>
      <c r="E36" s="198"/>
    </row>
    <row r="37" spans="1:5" ht="33.75" customHeight="1">
      <c r="A37" s="223" t="s">
        <v>45</v>
      </c>
      <c r="B37" s="459"/>
      <c r="C37" s="459"/>
      <c r="D37" s="460"/>
      <c r="E37" s="198"/>
    </row>
    <row r="38" spans="1:5" ht="33.75" customHeight="1">
      <c r="A38" s="225" t="s">
        <v>46</v>
      </c>
      <c r="B38" s="459"/>
      <c r="C38" s="459"/>
      <c r="D38" s="460"/>
      <c r="E38" s="208"/>
    </row>
    <row r="39" spans="1:5" ht="33.75" customHeight="1">
      <c r="A39" s="225" t="s">
        <v>176</v>
      </c>
      <c r="B39" s="470"/>
      <c r="C39" s="470"/>
      <c r="D39" s="471"/>
      <c r="E39" s="208"/>
    </row>
    <row r="40" spans="1:5" ht="33.75" customHeight="1">
      <c r="A40" s="225" t="s">
        <v>47</v>
      </c>
      <c r="B40" s="459"/>
      <c r="C40" s="459"/>
      <c r="D40" s="460"/>
      <c r="E40" s="198"/>
    </row>
    <row r="41" spans="1:5" ht="33.75" customHeight="1">
      <c r="A41" s="215"/>
      <c r="B41" s="238"/>
      <c r="C41" s="238"/>
      <c r="D41" s="239"/>
      <c r="E41" s="198"/>
    </row>
    <row r="42" spans="1:5" ht="33.75" customHeight="1">
      <c r="A42" s="223" t="s">
        <v>48</v>
      </c>
      <c r="B42" s="459"/>
      <c r="C42" s="459"/>
      <c r="D42" s="460"/>
      <c r="E42" s="198"/>
    </row>
    <row r="43" spans="1:5" ht="33.75" customHeight="1">
      <c r="A43" s="224" t="s">
        <v>49</v>
      </c>
      <c r="B43" s="459"/>
      <c r="C43" s="459"/>
      <c r="D43" s="460"/>
      <c r="E43" s="198"/>
    </row>
    <row r="44" spans="1:5" ht="33.75" customHeight="1">
      <c r="A44" s="224" t="s">
        <v>50</v>
      </c>
      <c r="B44" s="459"/>
      <c r="C44" s="459"/>
      <c r="D44" s="460"/>
      <c r="E44" s="198"/>
    </row>
    <row r="45" spans="1:5" ht="33.75" customHeight="1">
      <c r="A45" s="224" t="s">
        <v>51</v>
      </c>
      <c r="B45" s="459"/>
      <c r="C45" s="459"/>
      <c r="D45" s="460"/>
      <c r="E45" s="198"/>
    </row>
    <row r="46" spans="1:5" ht="33.75" customHeight="1">
      <c r="A46" s="224" t="s">
        <v>52</v>
      </c>
      <c r="B46" s="459"/>
      <c r="C46" s="459"/>
      <c r="D46" s="460"/>
    </row>
    <row r="47" spans="1:5" ht="33.75" customHeight="1">
      <c r="A47" s="215"/>
      <c r="B47" s="459"/>
      <c r="C47" s="459"/>
      <c r="D47" s="460"/>
    </row>
    <row r="48" spans="1:5" ht="33.75" customHeight="1">
      <c r="A48" s="223" t="s">
        <v>53</v>
      </c>
      <c r="B48" s="459"/>
      <c r="C48" s="459"/>
      <c r="D48" s="460"/>
    </row>
    <row r="49" spans="1:4" ht="116.5" customHeight="1">
      <c r="A49" s="215" t="s">
        <v>54</v>
      </c>
      <c r="B49" s="459"/>
      <c r="C49" s="459"/>
      <c r="D49" s="460"/>
    </row>
    <row r="50" spans="1:4" ht="33.75" customHeight="1">
      <c r="A50" s="215"/>
      <c r="B50" s="459"/>
      <c r="C50" s="459"/>
      <c r="D50" s="460"/>
    </row>
    <row r="51" spans="1:4" ht="33.75" customHeight="1">
      <c r="A51" s="226" t="s">
        <v>55</v>
      </c>
      <c r="B51" s="459"/>
      <c r="C51" s="459"/>
      <c r="D51" s="460"/>
    </row>
    <row r="52" spans="1:4" ht="33.75" customHeight="1">
      <c r="A52" s="215"/>
      <c r="B52" s="459"/>
      <c r="C52" s="459"/>
      <c r="D52" s="460"/>
    </row>
    <row r="53" spans="1:4" ht="33.75" customHeight="1">
      <c r="A53" s="223" t="s">
        <v>56</v>
      </c>
      <c r="B53" s="459"/>
      <c r="C53" s="459"/>
      <c r="D53" s="460"/>
    </row>
    <row r="54" spans="1:4" ht="33.75" customHeight="1">
      <c r="A54" s="223"/>
      <c r="B54" s="459"/>
      <c r="C54" s="459"/>
      <c r="D54" s="460"/>
    </row>
    <row r="55" spans="1:4" ht="33.75" customHeight="1">
      <c r="A55" s="223" t="s">
        <v>57</v>
      </c>
      <c r="B55" s="459"/>
      <c r="C55" s="459"/>
      <c r="D55" s="460"/>
    </row>
    <row r="56" spans="1:4" ht="33.75" customHeight="1">
      <c r="A56" s="215" t="s">
        <v>58</v>
      </c>
      <c r="B56" s="459"/>
      <c r="C56" s="459"/>
      <c r="D56" s="460"/>
    </row>
    <row r="57" spans="1:4" ht="34.5" customHeight="1">
      <c r="A57" s="215" t="s">
        <v>59</v>
      </c>
      <c r="B57" s="459"/>
      <c r="C57" s="459"/>
      <c r="D57" s="460"/>
    </row>
    <row r="58" spans="1:4" ht="33.75" customHeight="1">
      <c r="A58" s="215"/>
      <c r="B58" s="459"/>
      <c r="C58" s="459"/>
      <c r="D58" s="460"/>
    </row>
    <row r="59" spans="1:4" ht="59.5" customHeight="1">
      <c r="A59" s="215" t="s">
        <v>177</v>
      </c>
      <c r="B59" s="459"/>
      <c r="C59" s="459"/>
      <c r="D59" s="460"/>
    </row>
    <row r="60" spans="1:4" ht="33.75" customHeight="1">
      <c r="A60" s="215"/>
      <c r="B60" s="459"/>
      <c r="C60" s="459"/>
      <c r="D60" s="460"/>
    </row>
    <row r="61" spans="1:4" ht="33.75" customHeight="1">
      <c r="A61" s="215"/>
      <c r="B61" s="459"/>
      <c r="C61" s="459"/>
      <c r="D61" s="460"/>
    </row>
    <row r="62" spans="1:4" ht="33.75" customHeight="1">
      <c r="A62" s="221" t="s">
        <v>178</v>
      </c>
      <c r="B62" s="227" t="s">
        <v>60</v>
      </c>
      <c r="C62" s="227" t="s">
        <v>61</v>
      </c>
      <c r="D62" s="228" t="s">
        <v>62</v>
      </c>
    </row>
    <row r="63" spans="1:4" ht="33.75" customHeight="1">
      <c r="A63" s="215"/>
      <c r="B63" s="240"/>
      <c r="C63" s="240"/>
      <c r="D63" s="241"/>
    </row>
    <row r="64" spans="1:4" ht="33.75" customHeight="1">
      <c r="A64" s="215"/>
      <c r="B64" s="240"/>
      <c r="C64" s="240"/>
      <c r="D64" s="241"/>
    </row>
    <row r="65" spans="1:4" ht="33.75" customHeight="1">
      <c r="A65" s="215"/>
      <c r="B65" s="240"/>
      <c r="C65" s="240"/>
      <c r="D65" s="241"/>
    </row>
    <row r="66" spans="1:4" ht="33.75" customHeight="1">
      <c r="A66" s="215"/>
      <c r="B66" s="240"/>
      <c r="C66" s="240"/>
      <c r="D66" s="241"/>
    </row>
    <row r="67" spans="1:4" ht="33.75" customHeight="1">
      <c r="A67" s="215"/>
      <c r="B67" s="208"/>
      <c r="C67" s="208"/>
      <c r="D67" s="229"/>
    </row>
    <row r="68" spans="1:4" ht="33.75" customHeight="1">
      <c r="A68" s="221" t="s">
        <v>179</v>
      </c>
      <c r="B68" s="227" t="s">
        <v>60</v>
      </c>
      <c r="C68" s="227" t="s">
        <v>61</v>
      </c>
      <c r="D68" s="228" t="s">
        <v>62</v>
      </c>
    </row>
    <row r="69" spans="1:4" ht="33.75" customHeight="1">
      <c r="A69" s="215"/>
      <c r="B69" s="240"/>
      <c r="C69" s="240"/>
      <c r="D69" s="241"/>
    </row>
    <row r="70" spans="1:4" ht="33.75" customHeight="1">
      <c r="A70" s="215"/>
      <c r="B70" s="240"/>
      <c r="C70" s="240"/>
      <c r="D70" s="241"/>
    </row>
    <row r="71" spans="1:4" ht="33.75" customHeight="1">
      <c r="A71" s="215"/>
      <c r="B71" s="240"/>
      <c r="C71" s="240"/>
      <c r="D71" s="241"/>
    </row>
    <row r="72" spans="1:4" ht="33.75" customHeight="1">
      <c r="A72" s="215"/>
      <c r="B72" s="242"/>
      <c r="C72" s="242"/>
      <c r="D72" s="243"/>
    </row>
    <row r="73" spans="1:4" ht="33.75" customHeight="1">
      <c r="A73" s="472" t="s">
        <v>63</v>
      </c>
      <c r="B73" s="473"/>
      <c r="C73" s="473"/>
      <c r="D73" s="474"/>
    </row>
    <row r="74" spans="1:4" ht="33.75" customHeight="1" thickBot="1">
      <c r="A74" s="475"/>
      <c r="B74" s="476"/>
      <c r="C74" s="476"/>
      <c r="D74" s="477"/>
    </row>
    <row r="75" spans="1:4" ht="12" hidden="1" customHeight="1">
      <c r="A75" s="230"/>
      <c r="B75" s="231"/>
      <c r="C75" s="231"/>
      <c r="D75" s="231"/>
    </row>
    <row r="76" spans="1:4" ht="12" hidden="1" customHeight="1">
      <c r="A76" s="231"/>
      <c r="B76" s="231"/>
      <c r="C76" s="231"/>
      <c r="D76" s="231"/>
    </row>
    <row r="77" spans="1:4" ht="12" hidden="1" customHeight="1">
      <c r="A77" s="231"/>
      <c r="B77" s="231"/>
      <c r="C77" s="231"/>
      <c r="D77" s="231"/>
    </row>
  </sheetData>
  <sheetProtection algorithmName="SHA-512" hashValue="Sr0SCnXZw8bcL2CxNL02Y30gmmWSt4J49rXtH3foPJsAkQSQNroMKJDnPNE/jNPSbaxoYC9CFAY1U6Pi7tqETw==" saltValue="yHSudO4IgKK7LY9aJh+Hwg==" spinCount="100000" sheet="1" objects="1" scenarios="1"/>
  <mergeCells count="51">
    <mergeCell ref="B58:D58"/>
    <mergeCell ref="B59:D59"/>
    <mergeCell ref="B60:D60"/>
    <mergeCell ref="B61:D61"/>
    <mergeCell ref="A73:D74"/>
    <mergeCell ref="B55:D57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43:D43"/>
    <mergeCell ref="B30:D30"/>
    <mergeCell ref="B31:D31"/>
    <mergeCell ref="B32:D32"/>
    <mergeCell ref="B33:D33"/>
    <mergeCell ref="B34:D34"/>
    <mergeCell ref="B35:D35"/>
    <mergeCell ref="B37:D37"/>
    <mergeCell ref="B38:D38"/>
    <mergeCell ref="B39:D39"/>
    <mergeCell ref="B40:D40"/>
    <mergeCell ref="B42:D42"/>
    <mergeCell ref="B29:D29"/>
    <mergeCell ref="B12:D12"/>
    <mergeCell ref="A13:D13"/>
    <mergeCell ref="A20:D20"/>
    <mergeCell ref="B21:D21"/>
    <mergeCell ref="B22:D22"/>
    <mergeCell ref="B23:D23"/>
    <mergeCell ref="B24:D24"/>
    <mergeCell ref="B25:D25"/>
    <mergeCell ref="B26:D26"/>
    <mergeCell ref="B27:D27"/>
    <mergeCell ref="B28:D28"/>
    <mergeCell ref="C11:D11"/>
    <mergeCell ref="B1:D1"/>
    <mergeCell ref="A2:D2"/>
    <mergeCell ref="B5:D5"/>
    <mergeCell ref="B6:D6"/>
    <mergeCell ref="B7:D7"/>
    <mergeCell ref="B8:D8"/>
    <mergeCell ref="B9:D9"/>
    <mergeCell ref="C10:D10"/>
    <mergeCell ref="B4:D4"/>
  </mergeCells>
  <pageMargins left="0.7" right="0.7" top="0.75" bottom="0.75" header="0.3" footer="0.3"/>
  <pageSetup paperSize="9" scale="71"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22"/>
  <sheetViews>
    <sheetView view="pageBreakPreview" topLeftCell="A7" zoomScaleNormal="100" zoomScaleSheetLayoutView="100" workbookViewId="0">
      <selection sqref="A1:D1"/>
    </sheetView>
  </sheetViews>
  <sheetFormatPr baseColWidth="10" defaultColWidth="0" defaultRowHeight="12" customHeight="1" zeroHeight="1"/>
  <cols>
    <col min="1" max="1" width="43.5" style="2" customWidth="1"/>
    <col min="2" max="2" width="29.33203125" style="2" customWidth="1"/>
    <col min="3" max="3" width="41.5" style="2" customWidth="1"/>
    <col min="4" max="4" width="36.33203125" style="2" customWidth="1"/>
    <col min="5" max="16384" width="12.1640625" style="2" hidden="1"/>
  </cols>
  <sheetData>
    <row r="1" spans="1:4" ht="25.5" customHeight="1">
      <c r="A1" s="479" t="str">
        <f>CONCATENATE("Запрос на изменение паспорта проекта &lt;",Титул!A28,"&gt;")</f>
        <v>Запрос на изменение паспорта проекта &lt;&gt;</v>
      </c>
      <c r="B1" s="479"/>
      <c r="C1" s="479"/>
      <c r="D1" s="479"/>
    </row>
    <row r="2" spans="1:4" ht="25.5" customHeight="1">
      <c r="C2" s="73" t="s">
        <v>232</v>
      </c>
      <c r="D2" s="86">
        <f>Титул!H20</f>
        <v>0</v>
      </c>
    </row>
    <row r="3" spans="1:4" ht="25.5" customHeight="1">
      <c r="A3" s="480" t="s">
        <v>246</v>
      </c>
      <c r="B3" s="480"/>
      <c r="C3" s="480"/>
      <c r="D3" s="480"/>
    </row>
    <row r="4" spans="1:4" ht="43.5" customHeight="1">
      <c r="A4" s="481" t="s">
        <v>85</v>
      </c>
      <c r="B4" s="481"/>
      <c r="C4" s="481"/>
      <c r="D4" s="481"/>
    </row>
    <row r="5" spans="1:4" ht="25.5" customHeight="1">
      <c r="A5" s="480" t="s">
        <v>86</v>
      </c>
      <c r="B5" s="480"/>
      <c r="C5" s="480"/>
      <c r="D5" s="480"/>
    </row>
    <row r="6" spans="1:4" ht="25.5" customHeight="1">
      <c r="A6" s="480" t="s">
        <v>243</v>
      </c>
      <c r="B6" s="480"/>
      <c r="C6" s="480"/>
      <c r="D6" s="480"/>
    </row>
    <row r="7" spans="1:4" ht="25.5" customHeight="1"/>
    <row r="8" spans="1:4" ht="25.5" customHeight="1">
      <c r="A8" s="478" t="s">
        <v>87</v>
      </c>
      <c r="B8" s="478"/>
      <c r="C8" s="478"/>
      <c r="D8" s="478"/>
    </row>
    <row r="9" spans="1:4" ht="50.25" customHeight="1">
      <c r="A9" s="63" t="s">
        <v>15</v>
      </c>
      <c r="B9" s="63" t="s">
        <v>88</v>
      </c>
      <c r="C9" s="63" t="s">
        <v>89</v>
      </c>
      <c r="D9" s="63" t="s">
        <v>90</v>
      </c>
    </row>
    <row r="10" spans="1:4" ht="25.5" customHeight="1">
      <c r="A10" s="482" t="s">
        <v>91</v>
      </c>
      <c r="B10" s="483" t="s">
        <v>245</v>
      </c>
      <c r="C10" s="15" t="s">
        <v>241</v>
      </c>
      <c r="D10" s="15" t="s">
        <v>92</v>
      </c>
    </row>
    <row r="11" spans="1:4" ht="34.5" customHeight="1">
      <c r="A11" s="482"/>
      <c r="B11" s="483"/>
      <c r="C11" s="15" t="s">
        <v>242</v>
      </c>
      <c r="D11" s="15" t="s">
        <v>92</v>
      </c>
    </row>
    <row r="12" spans="1:4" ht="25.5" customHeight="1">
      <c r="A12" s="482" t="s">
        <v>93</v>
      </c>
      <c r="B12" s="483" t="s">
        <v>94</v>
      </c>
      <c r="C12" s="15" t="s">
        <v>95</v>
      </c>
      <c r="D12" s="15" t="s">
        <v>92</v>
      </c>
    </row>
    <row r="13" spans="1:4" ht="46.5" customHeight="1">
      <c r="A13" s="482"/>
      <c r="B13" s="483"/>
      <c r="C13" s="15" t="s">
        <v>96</v>
      </c>
      <c r="D13" s="15" t="s">
        <v>92</v>
      </c>
    </row>
    <row r="14" spans="1:4" ht="25.5" customHeight="1">
      <c r="A14" s="482" t="s">
        <v>97</v>
      </c>
      <c r="B14" s="483" t="s">
        <v>98</v>
      </c>
      <c r="C14" s="484" t="s">
        <v>247</v>
      </c>
      <c r="D14" s="486" t="s">
        <v>99</v>
      </c>
    </row>
    <row r="15" spans="1:4" ht="51" customHeight="1">
      <c r="A15" s="482"/>
      <c r="B15" s="483"/>
      <c r="C15" s="485"/>
      <c r="D15" s="487"/>
    </row>
    <row r="16" spans="1:4" ht="25.5" customHeight="1">
      <c r="A16" s="488" t="s">
        <v>100</v>
      </c>
      <c r="B16" s="488"/>
      <c r="C16" s="488"/>
      <c r="D16" s="488"/>
    </row>
    <row r="17" spans="1:4" ht="43.5" customHeight="1">
      <c r="A17" s="19" t="s">
        <v>101</v>
      </c>
      <c r="B17" s="489" t="s">
        <v>102</v>
      </c>
      <c r="C17" s="490"/>
      <c r="D17" s="491"/>
    </row>
    <row r="18" spans="1:4" ht="59.25" customHeight="1">
      <c r="A18" s="19" t="s">
        <v>244</v>
      </c>
      <c r="B18" s="492" t="s">
        <v>102</v>
      </c>
      <c r="C18" s="492"/>
      <c r="D18" s="492"/>
    </row>
    <row r="19" spans="1:4" ht="25.5" customHeight="1">
      <c r="A19" s="13"/>
    </row>
    <row r="20" spans="1:4" ht="25.5" customHeight="1"/>
    <row r="21" spans="1:4" ht="25.5" customHeight="1"/>
    <row r="22" spans="1:4" ht="35.25" customHeight="1">
      <c r="A22" s="3"/>
      <c r="B22" s="380" t="str">
        <f>CONCATENATE("                                          ___________________________(",IF(Команда!B6="","ФИО руководителя проекта",Команда!B6),")
подпись  ")</f>
        <v xml:space="preserve">                                          ___________________________(ФИО руководителя проекта)
подпись  </v>
      </c>
      <c r="C22" s="380"/>
      <c r="D22" s="380"/>
    </row>
  </sheetData>
  <mergeCells count="18">
    <mergeCell ref="B22:D22"/>
    <mergeCell ref="A10:A11"/>
    <mergeCell ref="B10:B11"/>
    <mergeCell ref="A12:A13"/>
    <mergeCell ref="B12:B13"/>
    <mergeCell ref="A14:A15"/>
    <mergeCell ref="B14:B15"/>
    <mergeCell ref="C14:C15"/>
    <mergeCell ref="D14:D15"/>
    <mergeCell ref="A16:D16"/>
    <mergeCell ref="B17:D17"/>
    <mergeCell ref="B18:D18"/>
    <mergeCell ref="A8:D8"/>
    <mergeCell ref="A1:D1"/>
    <mergeCell ref="A3:D3"/>
    <mergeCell ref="A4:D4"/>
    <mergeCell ref="A5:D5"/>
    <mergeCell ref="A6:D6"/>
  </mergeCells>
  <pageMargins left="0.7" right="0.7" top="0.75" bottom="0.75" header="0.3" footer="0.3"/>
  <pageSetup paperSize="9" scale="5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7"/>
  <sheetViews>
    <sheetView view="pageBreakPreview" zoomScale="70" zoomScaleNormal="100" zoomScaleSheetLayoutView="70" workbookViewId="0">
      <selection activeCell="C28" sqref="C28"/>
    </sheetView>
  </sheetViews>
  <sheetFormatPr baseColWidth="10" defaultColWidth="0" defaultRowHeight="12" customHeight="1" zeroHeight="1"/>
  <cols>
    <col min="1" max="1" width="117.5" bestFit="1" customWidth="1"/>
    <col min="2" max="2" width="3" bestFit="1" customWidth="1"/>
    <col min="3" max="3" width="111.6640625" customWidth="1"/>
    <col min="4" max="16384" width="5.6640625" hidden="1"/>
  </cols>
  <sheetData>
    <row r="1" spans="1:3" ht="15">
      <c r="A1" s="493" t="s">
        <v>196</v>
      </c>
      <c r="B1" s="495" t="s">
        <v>15</v>
      </c>
      <c r="C1" s="27" t="s">
        <v>230</v>
      </c>
    </row>
    <row r="2" spans="1:3" ht="16" thickBot="1">
      <c r="A2" s="494"/>
      <c r="B2" s="496"/>
      <c r="C2" s="143" t="s">
        <v>228</v>
      </c>
    </row>
    <row r="3" spans="1:3" ht="18" thickBot="1">
      <c r="A3" s="24" t="s">
        <v>197</v>
      </c>
      <c r="B3" s="25" t="s">
        <v>198</v>
      </c>
      <c r="C3" s="9" t="str">
        <f>CONCATENATE(B3,"  -  ",A3)</f>
        <v>А  -  Подготовка кадров для приоритетных направлений НТР РФ, субъектов, отраслей, социальной сферы</v>
      </c>
    </row>
    <row r="4" spans="1:3" ht="35" thickBot="1">
      <c r="A4" s="24" t="s">
        <v>199</v>
      </c>
      <c r="B4" s="25" t="s">
        <v>200</v>
      </c>
      <c r="C4" s="9" t="str">
        <f t="shared" ref="C4:C18" si="0">CONCATENATE(B4,"  -  ",A4)</f>
        <v>Б  -  Развитие и реализация прорывных научных исследований и разработок, в том числе получение по итогам прикладных научных исследований и (или) экспериментальных разработок охраняемых РИД</v>
      </c>
    </row>
    <row r="5" spans="1:3" ht="35" thickBot="1">
      <c r="A5" s="24" t="s">
        <v>201</v>
      </c>
      <c r="B5" s="25" t="s">
        <v>202</v>
      </c>
      <c r="C5" s="9" t="str">
        <f t="shared" si="0"/>
        <v>В  -  Внедрение в экономику и социальную сферу высоких технологий, коммерциализация РИД и трансфер технологий, создание студ. технопарков и бизнес-инкубаторов</v>
      </c>
    </row>
    <row r="6" spans="1:3" ht="35" thickBot="1">
      <c r="A6" s="24" t="s">
        <v>203</v>
      </c>
      <c r="B6" s="25" t="s">
        <v>204</v>
      </c>
      <c r="C6" s="9" t="str">
        <f t="shared" si="0"/>
        <v>Г  -  Обновление, разработка и внедрение новых образовательных программ высшего образования и дополнительных программ переподготовки в интересах научно-технологического развития РФ, субъектов, отраслей,  социальной сферы</v>
      </c>
    </row>
    <row r="7" spans="1:3" ht="35" thickBot="1">
      <c r="A7" s="24" t="s">
        <v>205</v>
      </c>
      <c r="B7" s="25" t="s">
        <v>206</v>
      </c>
      <c r="C7" s="9" t="str">
        <f t="shared" si="0"/>
        <v>Д  -  Реализация образовательных программ высшего образования в сетевой форме, реализации творческих и социально-гуманитарных проектов с участием университетов, научных и других организаций реального сектора экономики и социальной сферы</v>
      </c>
    </row>
    <row r="8" spans="1:3" ht="35" thickBot="1">
      <c r="A8" s="24" t="s">
        <v>207</v>
      </c>
      <c r="B8" s="25" t="s">
        <v>208</v>
      </c>
      <c r="C8" s="9" t="str">
        <f t="shared" si="0"/>
        <v>Е  -  Развитие материально-технических условий осуществления образовательной, научной, творческой, социально-гуманитарной деятельности университетов, включая обновление приборной базы</v>
      </c>
    </row>
    <row r="9" spans="1:3" ht="52" thickBot="1">
      <c r="A9" s="24" t="s">
        <v>209</v>
      </c>
      <c r="B9" s="25" t="s">
        <v>210</v>
      </c>
      <c r="C9" s="9" t="str">
        <f t="shared" si="0"/>
        <v>Ж  -  Развитие кадрового потенциала системы высшего образования, сектора исследований и разработок посредством обеспечения воспроизводства управленческих и научно-педагогических кадров, привлечения в университеты ведущих ученых и специалистов-практиков</v>
      </c>
    </row>
    <row r="10" spans="1:3" ht="52" thickBot="1">
      <c r="A10" s="24" t="s">
        <v>211</v>
      </c>
      <c r="B10" s="25" t="s">
        <v>212</v>
      </c>
      <c r="C10" s="9" t="str">
        <f t="shared" si="0"/>
        <v>З  -  Реализация программ внутрироссийской и международной академической мобильности научно-педагогических работников и обучающихся, в том числе в целях проведения совместных научных исследований, реализации творческих и социально-гуманитарных проектов</v>
      </c>
    </row>
    <row r="11" spans="1:3" ht="18" thickBot="1">
      <c r="A11" s="24" t="s">
        <v>213</v>
      </c>
      <c r="B11" s="25" t="s">
        <v>214</v>
      </c>
      <c r="C11" s="9" t="str">
        <f t="shared" si="0"/>
        <v>И  -  Реализация мер по совершенствованию научно-исследовательской деятельности в магистратуре, аспирантуре и докторантуре</v>
      </c>
    </row>
    <row r="12" spans="1:3" ht="18" thickBot="1">
      <c r="A12" s="24" t="s">
        <v>215</v>
      </c>
      <c r="B12" s="25" t="s">
        <v>216</v>
      </c>
      <c r="C12" s="9" t="str">
        <f t="shared" si="0"/>
        <v>К  -  Продвижение образовательных программ и результатов НИОКР</v>
      </c>
    </row>
    <row r="13" spans="1:3" ht="18" thickBot="1">
      <c r="A13" s="24" t="s">
        <v>217</v>
      </c>
      <c r="B13" s="25" t="s">
        <v>218</v>
      </c>
      <c r="C13" s="9" t="str">
        <f t="shared" si="0"/>
        <v>Л  -  Привлечение иностранных граждан для обучения в российских университетах и содействия трудоустройству лучших из них в России</v>
      </c>
    </row>
    <row r="14" spans="1:3" ht="35" thickBot="1">
      <c r="A14" s="24" t="s">
        <v>219</v>
      </c>
      <c r="B14" s="25" t="s">
        <v>220</v>
      </c>
      <c r="C14" s="9" t="str">
        <f t="shared" si="0"/>
        <v>М  -  Содействие трудоустройству выпускников университетов  в секторе исследований и разработок и высокотехнологичных отраслях экономики</v>
      </c>
    </row>
    <row r="15" spans="1:3" ht="18" thickBot="1">
      <c r="A15" s="24" t="s">
        <v>221</v>
      </c>
      <c r="B15" s="25" t="s">
        <v>222</v>
      </c>
      <c r="C15" s="9" t="str">
        <f t="shared" si="0"/>
        <v>О  -  Цифровая трансформация университетов и научных организаций</v>
      </c>
    </row>
    <row r="16" spans="1:3" ht="35" thickBot="1">
      <c r="A16" s="24" t="s">
        <v>223</v>
      </c>
      <c r="B16" s="25" t="s">
        <v>224</v>
      </c>
      <c r="C16" s="9" t="str">
        <f t="shared" si="0"/>
        <v>П  -  Вовлечение обучающихся в НИОКР и (или) инновационные и (или) социально ориентированные проекты, а также осуществление поддержки обучающихся</v>
      </c>
    </row>
    <row r="17" spans="1:3" ht="35" thickBot="1">
      <c r="A17" s="24" t="s">
        <v>229</v>
      </c>
      <c r="B17" s="25" t="s">
        <v>225</v>
      </c>
      <c r="C17" s="9" t="str">
        <f t="shared" si="0"/>
        <v>С  -  Тиражирование лучших практик университета в других университетах, не являющихся участниками программы "ПРИОРИТЕТ-2030"</v>
      </c>
    </row>
    <row r="18" spans="1:3" ht="18" thickBot="1">
      <c r="A18" s="24" t="s">
        <v>226</v>
      </c>
      <c r="B18" s="26" t="s">
        <v>227</v>
      </c>
      <c r="C18" s="9" t="str">
        <f t="shared" si="0"/>
        <v>Т  -  Реализация мер по поддержке молодых НПР</v>
      </c>
    </row>
    <row r="19" spans="1:3" ht="16">
      <c r="A19" s="115"/>
      <c r="B19" s="116"/>
      <c r="C19" s="9"/>
    </row>
    <row r="20" spans="1:3" ht="15">
      <c r="A20" s="117" t="s">
        <v>307</v>
      </c>
      <c r="B20">
        <v>1</v>
      </c>
    </row>
    <row r="21" spans="1:3" ht="17">
      <c r="A21" s="114" t="s">
        <v>301</v>
      </c>
      <c r="B21">
        <v>2</v>
      </c>
    </row>
    <row r="22" spans="1:3" ht="17">
      <c r="A22" s="114" t="s">
        <v>300</v>
      </c>
      <c r="B22">
        <v>3</v>
      </c>
    </row>
    <row r="23" spans="1:3" ht="17">
      <c r="A23" s="114" t="s">
        <v>302</v>
      </c>
      <c r="B23">
        <v>4</v>
      </c>
    </row>
    <row r="24" spans="1:3" ht="17">
      <c r="A24" s="114" t="s">
        <v>303</v>
      </c>
      <c r="B24">
        <v>5</v>
      </c>
    </row>
    <row r="25" spans="1:3" ht="17">
      <c r="A25" s="114" t="s">
        <v>304</v>
      </c>
      <c r="B25">
        <v>6</v>
      </c>
    </row>
    <row r="26" spans="1:3" ht="17">
      <c r="A26" s="114" t="s">
        <v>296</v>
      </c>
      <c r="B26">
        <v>7</v>
      </c>
    </row>
    <row r="27" spans="1:3" ht="17">
      <c r="A27" s="114" t="s">
        <v>315</v>
      </c>
      <c r="B27">
        <v>8</v>
      </c>
    </row>
    <row r="28" spans="1:3" ht="17">
      <c r="A28" s="114" t="s">
        <v>297</v>
      </c>
      <c r="B28">
        <v>9</v>
      </c>
    </row>
    <row r="29" spans="1:3" ht="17">
      <c r="A29" s="114" t="s">
        <v>313</v>
      </c>
      <c r="B29">
        <v>10</v>
      </c>
    </row>
    <row r="30" spans="1:3" ht="17">
      <c r="A30" s="114" t="s">
        <v>312</v>
      </c>
      <c r="B30">
        <v>11</v>
      </c>
    </row>
    <row r="31" spans="1:3" ht="17">
      <c r="A31" s="114" t="s">
        <v>311</v>
      </c>
      <c r="B31">
        <v>12</v>
      </c>
    </row>
    <row r="32" spans="1:3" ht="17">
      <c r="A32" s="114" t="s">
        <v>298</v>
      </c>
      <c r="B32">
        <v>13</v>
      </c>
    </row>
    <row r="33" spans="1:2" ht="17">
      <c r="A33" s="114" t="s">
        <v>314</v>
      </c>
      <c r="B33">
        <v>14</v>
      </c>
    </row>
    <row r="34" spans="1:2" ht="17">
      <c r="A34" s="114" t="s">
        <v>299</v>
      </c>
      <c r="B34">
        <v>15</v>
      </c>
    </row>
    <row r="35" spans="1:2" ht="17">
      <c r="A35" s="114" t="s">
        <v>294</v>
      </c>
      <c r="B35">
        <v>16</v>
      </c>
    </row>
    <row r="36" spans="1:2" ht="17">
      <c r="A36" s="114" t="s">
        <v>295</v>
      </c>
      <c r="B36">
        <v>17</v>
      </c>
    </row>
    <row r="37" spans="1:2" ht="12" customHeight="1"/>
  </sheetData>
  <mergeCells count="2">
    <mergeCell ref="A1:A2"/>
    <mergeCell ref="B1:B2"/>
  </mergeCells>
  <pageMargins left="0.7" right="0.7" top="0.75" bottom="0.75" header="0.3" footer="0.3"/>
  <pageSetup paperSize="9"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DB328-3B18-4452-92F9-EDC724455676}">
  <dimension ref="A1:B19"/>
  <sheetViews>
    <sheetView workbookViewId="0">
      <selection activeCell="A27" sqref="A27"/>
    </sheetView>
  </sheetViews>
  <sheetFormatPr baseColWidth="10" defaultColWidth="8.83203125" defaultRowHeight="15"/>
  <cols>
    <col min="1" max="1" width="46.83203125" customWidth="1"/>
    <col min="2" max="2" width="45.6640625" customWidth="1"/>
  </cols>
  <sheetData>
    <row r="1" spans="1:2" ht="17">
      <c r="A1" s="291" t="s">
        <v>371</v>
      </c>
      <c r="B1" s="292"/>
    </row>
    <row r="2" spans="1:2" ht="17">
      <c r="A2" s="291" t="s">
        <v>372</v>
      </c>
      <c r="B2" s="292"/>
    </row>
    <row r="3" spans="1:2" ht="17">
      <c r="A3" s="291" t="s">
        <v>373</v>
      </c>
      <c r="B3" s="292"/>
    </row>
    <row r="4" spans="1:2" ht="17">
      <c r="A4" s="291" t="s">
        <v>374</v>
      </c>
      <c r="B4" s="292"/>
    </row>
    <row r="5" spans="1:2" ht="17">
      <c r="A5" s="291" t="s">
        <v>375</v>
      </c>
      <c r="B5" s="292"/>
    </row>
    <row r="6" spans="1:2" ht="17">
      <c r="A6" s="291" t="s">
        <v>376</v>
      </c>
      <c r="B6" s="292"/>
    </row>
    <row r="7" spans="1:2" ht="17">
      <c r="A7" s="291" t="s">
        <v>377</v>
      </c>
      <c r="B7" s="292"/>
    </row>
    <row r="8" spans="1:2" ht="17">
      <c r="A8" s="291" t="s">
        <v>378</v>
      </c>
      <c r="B8" s="292"/>
    </row>
    <row r="9" spans="1:2" ht="17">
      <c r="A9" s="291" t="s">
        <v>379</v>
      </c>
      <c r="B9" s="292"/>
    </row>
    <row r="10" spans="1:2" ht="17">
      <c r="A10" s="291" t="s">
        <v>380</v>
      </c>
      <c r="B10" s="292"/>
    </row>
    <row r="11" spans="1:2" ht="17">
      <c r="A11" s="291" t="s">
        <v>381</v>
      </c>
      <c r="B11" s="292"/>
    </row>
    <row r="12" spans="1:2" ht="17">
      <c r="A12" s="291" t="s">
        <v>382</v>
      </c>
      <c r="B12" s="292"/>
    </row>
    <row r="13" spans="1:2" ht="17">
      <c r="A13" s="291" t="s">
        <v>383</v>
      </c>
      <c r="B13" s="292"/>
    </row>
    <row r="14" spans="1:2" ht="17">
      <c r="A14" s="291" t="s">
        <v>384</v>
      </c>
      <c r="B14" s="292"/>
    </row>
    <row r="15" spans="1:2" ht="17">
      <c r="A15" s="291" t="s">
        <v>385</v>
      </c>
      <c r="B15" s="292"/>
    </row>
    <row r="16" spans="1:2" ht="17">
      <c r="A16" s="291" t="s">
        <v>386</v>
      </c>
      <c r="B16" s="292"/>
    </row>
    <row r="17" spans="1:2" ht="17">
      <c r="A17" s="291" t="s">
        <v>387</v>
      </c>
      <c r="B17" s="292"/>
    </row>
    <row r="18" spans="1:2" ht="34">
      <c r="A18" s="291" t="s">
        <v>388</v>
      </c>
      <c r="B18" s="292"/>
    </row>
    <row r="19" spans="1:2" ht="16">
      <c r="A19" s="290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D4FF9-A52B-4C95-BA46-AC44C1B529C2}">
  <dimension ref="A2:J27"/>
  <sheetViews>
    <sheetView view="pageLayout" topLeftCell="A10" zoomScaleNormal="100" workbookViewId="0">
      <selection activeCell="C24" sqref="C24"/>
    </sheetView>
  </sheetViews>
  <sheetFormatPr baseColWidth="10" defaultColWidth="8.83203125" defaultRowHeight="15"/>
  <sheetData>
    <row r="2" spans="1:9">
      <c r="F2" s="344" t="s">
        <v>367</v>
      </c>
      <c r="G2" s="345"/>
      <c r="H2" s="345"/>
      <c r="I2" s="345"/>
    </row>
    <row r="3" spans="1:9" ht="15.5" customHeight="1">
      <c r="F3" s="345"/>
      <c r="G3" s="345"/>
      <c r="H3" s="345"/>
      <c r="I3" s="345"/>
    </row>
    <row r="4" spans="1:9" ht="15.5" customHeight="1">
      <c r="F4" s="345"/>
      <c r="G4" s="345"/>
      <c r="H4" s="345"/>
      <c r="I4" s="345"/>
    </row>
    <row r="5" spans="1:9" ht="15.5" customHeight="1">
      <c r="F5" s="345"/>
      <c r="G5" s="345"/>
      <c r="H5" s="345"/>
      <c r="I5" s="345"/>
    </row>
    <row r="6" spans="1:9" ht="15.5" customHeight="1">
      <c r="F6" s="345"/>
      <c r="G6" s="345"/>
      <c r="H6" s="345"/>
      <c r="I6" s="345"/>
    </row>
    <row r="7" spans="1:9" ht="15.5" customHeight="1">
      <c r="F7" s="287"/>
      <c r="G7" s="287"/>
      <c r="H7" s="287"/>
      <c r="I7" s="287"/>
    </row>
    <row r="8" spans="1:9" ht="15.5" customHeight="1">
      <c r="F8" s="287"/>
      <c r="G8" s="287"/>
      <c r="H8" s="287"/>
      <c r="I8" s="287"/>
    </row>
    <row r="9" spans="1:9" ht="15.5" customHeight="1">
      <c r="F9" s="287"/>
      <c r="G9" s="287"/>
      <c r="H9" s="287"/>
      <c r="I9" s="287"/>
    </row>
    <row r="10" spans="1:9" ht="15.5" customHeight="1">
      <c r="F10" s="287"/>
      <c r="G10" s="287"/>
      <c r="H10" s="287"/>
      <c r="I10" s="287"/>
    </row>
    <row r="11" spans="1:9" ht="16">
      <c r="D11" s="346" t="s">
        <v>402</v>
      </c>
      <c r="E11" s="346"/>
      <c r="F11" s="346"/>
    </row>
    <row r="12" spans="1:9" ht="16">
      <c r="D12" s="288"/>
      <c r="E12" s="288"/>
      <c r="F12" s="288"/>
    </row>
    <row r="13" spans="1:9" ht="14.25" customHeight="1">
      <c r="A13" s="347" t="s">
        <v>369</v>
      </c>
      <c r="B13" s="347"/>
      <c r="C13" s="347"/>
      <c r="D13" s="347"/>
      <c r="E13" s="347"/>
      <c r="F13" s="347"/>
      <c r="G13" s="347"/>
      <c r="H13" s="347"/>
      <c r="I13" s="347"/>
    </row>
    <row r="14" spans="1:9" ht="15.5" customHeight="1">
      <c r="A14" s="347"/>
      <c r="B14" s="347"/>
      <c r="C14" s="347"/>
      <c r="D14" s="347"/>
      <c r="E14" s="347"/>
      <c r="F14" s="347"/>
      <c r="G14" s="347"/>
      <c r="H14" s="347"/>
      <c r="I14" s="347"/>
    </row>
    <row r="15" spans="1:9" ht="26.25" customHeight="1">
      <c r="A15" s="347"/>
      <c r="B15" s="347"/>
      <c r="C15" s="347"/>
      <c r="D15" s="347"/>
      <c r="E15" s="347"/>
      <c r="F15" s="347"/>
      <c r="G15" s="347"/>
      <c r="H15" s="347"/>
      <c r="I15" s="347"/>
    </row>
    <row r="16" spans="1:9" ht="28.25" customHeight="1">
      <c r="A16" s="347"/>
      <c r="B16" s="347"/>
      <c r="C16" s="347"/>
      <c r="D16" s="347"/>
      <c r="E16" s="347"/>
      <c r="F16" s="347"/>
      <c r="G16" s="347"/>
      <c r="H16" s="347"/>
      <c r="I16" s="347"/>
    </row>
    <row r="17" spans="1:10" ht="23.25" customHeight="1">
      <c r="A17" s="347"/>
      <c r="B17" s="347"/>
      <c r="C17" s="347"/>
      <c r="D17" s="347"/>
      <c r="E17" s="347"/>
      <c r="F17" s="347"/>
      <c r="G17" s="347"/>
      <c r="H17" s="347"/>
      <c r="I17" s="347"/>
    </row>
    <row r="18" spans="1:10" ht="23.25" customHeight="1">
      <c r="A18" s="289"/>
      <c r="B18" s="289"/>
      <c r="C18" s="289"/>
      <c r="D18" s="289"/>
      <c r="E18" s="289"/>
      <c r="F18" s="289"/>
      <c r="G18" s="289"/>
      <c r="H18" s="289"/>
      <c r="I18" s="289"/>
    </row>
    <row r="19" spans="1:10" ht="16">
      <c r="A19" s="286"/>
    </row>
    <row r="20" spans="1:10" ht="16">
      <c r="A20" s="286" t="s">
        <v>366</v>
      </c>
    </row>
    <row r="21" spans="1:10" ht="16">
      <c r="A21" s="286" t="s">
        <v>403</v>
      </c>
    </row>
    <row r="22" spans="1:10" ht="16">
      <c r="A22" s="286" t="s">
        <v>404</v>
      </c>
    </row>
    <row r="23" spans="1:10" ht="16">
      <c r="A23" s="286" t="s">
        <v>405</v>
      </c>
    </row>
    <row r="27" spans="1:10" ht="16">
      <c r="A27" s="286" t="s">
        <v>368</v>
      </c>
      <c r="H27" s="343" t="s">
        <v>370</v>
      </c>
      <c r="I27" s="343"/>
      <c r="J27" s="286"/>
    </row>
  </sheetData>
  <mergeCells count="4">
    <mergeCell ref="H27:I27"/>
    <mergeCell ref="F2:I6"/>
    <mergeCell ref="D11:F11"/>
    <mergeCell ref="A13:I1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B2446-699A-447B-B3E8-8EE97D461BDF}">
  <dimension ref="A2:G82"/>
  <sheetViews>
    <sheetView workbookViewId="0">
      <selection activeCell="C48" sqref="C48"/>
    </sheetView>
  </sheetViews>
  <sheetFormatPr baseColWidth="10" defaultColWidth="8.83203125" defaultRowHeight="15"/>
  <cols>
    <col min="1" max="1" width="39" customWidth="1"/>
    <col min="2" max="2" width="38.1640625" customWidth="1"/>
    <col min="3" max="3" width="23.33203125" customWidth="1"/>
    <col min="7" max="7" width="33.1640625" customWidth="1"/>
  </cols>
  <sheetData>
    <row r="2" spans="1:3" ht="16">
      <c r="A2" s="303" t="s">
        <v>412</v>
      </c>
      <c r="B2" s="302"/>
      <c r="C2" s="302"/>
    </row>
    <row r="3" spans="1:3" ht="16" thickBot="1"/>
    <row r="4" spans="1:3" ht="18" thickBot="1">
      <c r="A4" s="298" t="s">
        <v>406</v>
      </c>
      <c r="B4" s="299" t="s">
        <v>407</v>
      </c>
      <c r="C4" s="299" t="s">
        <v>408</v>
      </c>
    </row>
    <row r="5" spans="1:3" ht="35" thickBot="1">
      <c r="A5" s="300" t="s">
        <v>409</v>
      </c>
      <c r="B5" s="301" t="s">
        <v>410</v>
      </c>
      <c r="C5" s="301" t="s">
        <v>411</v>
      </c>
    </row>
    <row r="8" spans="1:3" ht="17" thickBot="1">
      <c r="A8" s="286"/>
    </row>
    <row r="9" spans="1:3" ht="18" thickBot="1">
      <c r="A9" s="298" t="s">
        <v>413</v>
      </c>
      <c r="B9" s="352" t="s">
        <v>414</v>
      </c>
      <c r="C9" s="353"/>
    </row>
    <row r="10" spans="1:3" ht="30" customHeight="1">
      <c r="A10" s="349" t="s">
        <v>415</v>
      </c>
      <c r="B10" s="354" t="s">
        <v>416</v>
      </c>
      <c r="C10" s="355"/>
    </row>
    <row r="11" spans="1:3" ht="5.25" customHeight="1">
      <c r="A11" s="350"/>
      <c r="B11" s="354"/>
      <c r="C11" s="355"/>
    </row>
    <row r="12" spans="1:3" ht="14.25" customHeight="1" thickBot="1">
      <c r="A12" s="351"/>
      <c r="B12" s="356" t="s">
        <v>417</v>
      </c>
      <c r="C12" s="357"/>
    </row>
    <row r="15" spans="1:3" ht="17">
      <c r="A15" s="304" t="s">
        <v>419</v>
      </c>
    </row>
    <row r="17" spans="1:6" ht="95" customHeight="1">
      <c r="A17" s="358" t="s">
        <v>418</v>
      </c>
      <c r="B17" s="359"/>
      <c r="C17" s="360"/>
    </row>
    <row r="20" spans="1:6" ht="16">
      <c r="A20" s="348" t="s">
        <v>422</v>
      </c>
      <c r="B20" s="348"/>
      <c r="C20" s="348"/>
    </row>
    <row r="22" spans="1:6" ht="66.75" customHeight="1">
      <c r="A22" s="365" t="s">
        <v>420</v>
      </c>
      <c r="B22" s="366"/>
      <c r="C22" s="367"/>
    </row>
    <row r="24" spans="1:6" ht="16">
      <c r="A24" s="348" t="s">
        <v>423</v>
      </c>
      <c r="B24" s="348"/>
      <c r="C24" s="348"/>
    </row>
    <row r="26" spans="1:6" ht="33.75" customHeight="1">
      <c r="A26" s="365" t="s">
        <v>421</v>
      </c>
      <c r="B26" s="366"/>
      <c r="C26" s="367"/>
    </row>
    <row r="28" spans="1:6" ht="16">
      <c r="A28" s="348" t="s">
        <v>424</v>
      </c>
      <c r="B28" s="348"/>
      <c r="C28" s="348"/>
    </row>
    <row r="29" spans="1:6" ht="16" thickBot="1"/>
    <row r="30" spans="1:6" ht="17" thickBot="1">
      <c r="A30" s="368" t="s">
        <v>425</v>
      </c>
      <c r="B30" s="368" t="s">
        <v>426</v>
      </c>
      <c r="C30" s="368" t="s">
        <v>65</v>
      </c>
      <c r="D30" s="362" t="s">
        <v>427</v>
      </c>
      <c r="E30" s="363"/>
      <c r="F30" s="364"/>
    </row>
    <row r="31" spans="1:6" ht="17" thickBot="1">
      <c r="A31" s="369"/>
      <c r="B31" s="369"/>
      <c r="C31" s="369"/>
      <c r="D31" s="306">
        <v>2023</v>
      </c>
      <c r="E31" s="306">
        <v>2024</v>
      </c>
      <c r="F31" s="306">
        <v>2025</v>
      </c>
    </row>
    <row r="32" spans="1:6" ht="35" thickBot="1">
      <c r="A32" s="307">
        <v>1</v>
      </c>
      <c r="B32" s="308" t="s">
        <v>428</v>
      </c>
      <c r="C32" s="306" t="s">
        <v>155</v>
      </c>
      <c r="D32" s="306"/>
      <c r="E32" s="309"/>
      <c r="F32" s="309"/>
    </row>
    <row r="33" spans="1:6" ht="35" thickBot="1">
      <c r="A33" s="310">
        <v>2</v>
      </c>
      <c r="B33" s="311" t="s">
        <v>429</v>
      </c>
      <c r="C33" s="306" t="s">
        <v>76</v>
      </c>
      <c r="D33" s="306"/>
      <c r="E33" s="309"/>
      <c r="F33" s="309"/>
    </row>
    <row r="34" spans="1:6" ht="69" thickBot="1">
      <c r="A34" s="307">
        <v>3</v>
      </c>
      <c r="B34" s="308" t="s">
        <v>430</v>
      </c>
      <c r="C34" s="306"/>
      <c r="D34" s="306"/>
      <c r="E34" s="309"/>
      <c r="F34" s="309"/>
    </row>
    <row r="35" spans="1:6" ht="103" thickBot="1">
      <c r="A35" s="307">
        <v>4</v>
      </c>
      <c r="B35" s="316" t="s">
        <v>431</v>
      </c>
      <c r="C35" s="312" t="s">
        <v>76</v>
      </c>
      <c r="D35" s="312"/>
      <c r="E35" s="313"/>
      <c r="F35" s="313"/>
    </row>
    <row r="36" spans="1:6" ht="103" thickBot="1">
      <c r="A36" s="315">
        <v>5</v>
      </c>
      <c r="B36" s="317" t="s">
        <v>433</v>
      </c>
      <c r="C36" s="318" t="s">
        <v>76</v>
      </c>
      <c r="D36" s="318"/>
      <c r="E36" s="319"/>
      <c r="F36" s="319"/>
    </row>
    <row r="37" spans="1:6" ht="103" thickBot="1">
      <c r="A37" s="315">
        <v>6</v>
      </c>
      <c r="B37" s="317" t="s">
        <v>432</v>
      </c>
      <c r="C37" s="318" t="s">
        <v>76</v>
      </c>
      <c r="D37" s="318"/>
      <c r="E37" s="319"/>
      <c r="F37" s="319"/>
    </row>
    <row r="38" spans="1:6" ht="188" thickBot="1">
      <c r="A38" s="307">
        <v>7</v>
      </c>
      <c r="B38" s="308" t="s">
        <v>479</v>
      </c>
      <c r="C38" s="306" t="s">
        <v>76</v>
      </c>
      <c r="D38" s="306"/>
      <c r="E38" s="309"/>
      <c r="F38" s="309"/>
    </row>
    <row r="40" spans="1:6" ht="16">
      <c r="A40" s="321" t="s">
        <v>434</v>
      </c>
    </row>
    <row r="42" spans="1:6" ht="92" customHeight="1">
      <c r="A42" s="365" t="s">
        <v>435</v>
      </c>
      <c r="B42" s="366"/>
      <c r="C42" s="367"/>
    </row>
    <row r="43" spans="1:6">
      <c r="A43" s="322"/>
    </row>
    <row r="44" spans="1:6" ht="16">
      <c r="A44" s="321" t="s">
        <v>436</v>
      </c>
    </row>
    <row r="46" spans="1:6" ht="34.25" customHeight="1">
      <c r="A46" s="370" t="s">
        <v>437</v>
      </c>
      <c r="B46" s="371"/>
      <c r="C46" s="372"/>
    </row>
    <row r="48" spans="1:6" ht="16">
      <c r="A48" s="321" t="s">
        <v>439</v>
      </c>
    </row>
    <row r="50" spans="1:7" ht="51.5" customHeight="1">
      <c r="A50" s="373" t="s">
        <v>438</v>
      </c>
      <c r="B50" s="373"/>
      <c r="C50" s="373"/>
    </row>
    <row r="52" spans="1:7" ht="16">
      <c r="A52" s="321" t="s">
        <v>440</v>
      </c>
    </row>
    <row r="54" spans="1:7" ht="16">
      <c r="A54" s="374" t="s">
        <v>441</v>
      </c>
      <c r="B54" s="374"/>
      <c r="C54" s="374"/>
    </row>
    <row r="55" spans="1:7" ht="18" thickBot="1">
      <c r="A55" s="305" t="s">
        <v>442</v>
      </c>
    </row>
    <row r="56" spans="1:7" ht="18" thickBot="1">
      <c r="A56" s="323" t="s">
        <v>443</v>
      </c>
      <c r="B56" s="324">
        <v>2023</v>
      </c>
      <c r="C56" s="324">
        <v>2024</v>
      </c>
      <c r="D56" s="324">
        <v>2025</v>
      </c>
      <c r="E56" s="324" t="s">
        <v>444</v>
      </c>
    </row>
    <row r="57" spans="1:7" ht="52" thickBot="1">
      <c r="A57" s="325" t="s">
        <v>445</v>
      </c>
      <c r="B57" s="326"/>
      <c r="C57" s="326"/>
      <c r="D57" s="326"/>
      <c r="E57" s="326"/>
    </row>
    <row r="58" spans="1:7" ht="18" thickBot="1">
      <c r="A58" s="327" t="s">
        <v>446</v>
      </c>
      <c r="B58" s="326"/>
      <c r="C58" s="326"/>
      <c r="D58" s="326"/>
      <c r="E58" s="326"/>
    </row>
    <row r="60" spans="1:7" ht="32.75" customHeight="1">
      <c r="A60" s="375" t="s">
        <v>447</v>
      </c>
      <c r="B60" s="375"/>
      <c r="C60" s="375"/>
    </row>
    <row r="61" spans="1:7" ht="16" thickBot="1"/>
    <row r="62" spans="1:7" ht="35" thickBot="1">
      <c r="A62" s="328" t="s">
        <v>448</v>
      </c>
      <c r="B62" s="329" t="s">
        <v>449</v>
      </c>
      <c r="C62" s="314">
        <v>2023</v>
      </c>
      <c r="D62" s="314">
        <v>2024</v>
      </c>
      <c r="E62" s="314">
        <v>2025</v>
      </c>
      <c r="F62" s="314" t="s">
        <v>444</v>
      </c>
      <c r="G62" s="314" t="s">
        <v>450</v>
      </c>
    </row>
    <row r="63" spans="1:7" ht="51.5" customHeight="1" thickBot="1">
      <c r="A63" s="330" t="s">
        <v>451</v>
      </c>
      <c r="B63" s="331"/>
      <c r="C63" s="331"/>
      <c r="D63" s="331"/>
      <c r="E63" s="331"/>
      <c r="F63" s="331"/>
      <c r="G63" s="331" t="s">
        <v>452</v>
      </c>
    </row>
    <row r="64" spans="1:7" ht="35" thickBot="1">
      <c r="A64" s="330" t="s">
        <v>453</v>
      </c>
      <c r="B64" s="331"/>
      <c r="C64" s="331"/>
      <c r="D64" s="331"/>
      <c r="E64" s="331"/>
      <c r="F64" s="331"/>
      <c r="G64" s="331" t="s">
        <v>454</v>
      </c>
    </row>
    <row r="65" spans="1:7" ht="18" thickBot="1">
      <c r="A65" s="330" t="s">
        <v>455</v>
      </c>
      <c r="B65" s="331"/>
      <c r="C65" s="331"/>
      <c r="D65" s="331"/>
      <c r="E65" s="331"/>
      <c r="F65" s="331"/>
      <c r="G65" s="331" t="s">
        <v>456</v>
      </c>
    </row>
    <row r="66" spans="1:7" ht="18" thickBot="1">
      <c r="A66" s="330" t="s">
        <v>457</v>
      </c>
      <c r="B66" s="331"/>
      <c r="C66" s="331"/>
      <c r="D66" s="331"/>
      <c r="E66" s="331"/>
      <c r="F66" s="331"/>
      <c r="G66" s="331" t="s">
        <v>458</v>
      </c>
    </row>
    <row r="67" spans="1:7" ht="18" thickBot="1">
      <c r="A67" s="330" t="s">
        <v>459</v>
      </c>
      <c r="B67" s="331"/>
      <c r="C67" s="331"/>
      <c r="D67" s="331"/>
      <c r="E67" s="331"/>
      <c r="F67" s="331"/>
      <c r="G67" s="331" t="s">
        <v>460</v>
      </c>
    </row>
    <row r="68" spans="1:7" ht="35" thickBot="1">
      <c r="A68" s="330" t="s">
        <v>461</v>
      </c>
      <c r="B68" s="331"/>
      <c r="C68" s="331"/>
      <c r="D68" s="331"/>
      <c r="E68" s="331"/>
      <c r="F68" s="331"/>
      <c r="G68" s="331" t="s">
        <v>462</v>
      </c>
    </row>
    <row r="69" spans="1:7" ht="52" thickBot="1">
      <c r="A69" s="330" t="s">
        <v>463</v>
      </c>
      <c r="B69" s="331"/>
      <c r="C69" s="331"/>
      <c r="D69" s="331"/>
      <c r="E69" s="331"/>
      <c r="F69" s="331"/>
      <c r="G69" s="331" t="s">
        <v>464</v>
      </c>
    </row>
    <row r="70" spans="1:7" ht="18" thickBot="1">
      <c r="A70" s="330" t="s">
        <v>465</v>
      </c>
      <c r="B70" s="331"/>
      <c r="C70" s="331"/>
      <c r="D70" s="331"/>
      <c r="E70" s="331"/>
      <c r="F70" s="331"/>
      <c r="G70" s="331" t="s">
        <v>466</v>
      </c>
    </row>
    <row r="71" spans="1:7" ht="18" thickBot="1">
      <c r="A71" s="330" t="s">
        <v>467</v>
      </c>
      <c r="B71" s="331"/>
      <c r="C71" s="331"/>
      <c r="D71" s="331"/>
      <c r="E71" s="331"/>
      <c r="F71" s="331"/>
      <c r="G71" s="331" t="s">
        <v>468</v>
      </c>
    </row>
    <row r="72" spans="1:7" ht="18" thickBot="1">
      <c r="A72" s="330" t="s">
        <v>469</v>
      </c>
      <c r="B72" s="331"/>
      <c r="C72" s="331"/>
      <c r="D72" s="331"/>
      <c r="E72" s="331"/>
      <c r="F72" s="331"/>
      <c r="G72" s="331" t="s">
        <v>470</v>
      </c>
    </row>
    <row r="73" spans="1:7" ht="69" thickBot="1">
      <c r="A73" s="330" t="s">
        <v>471</v>
      </c>
      <c r="B73" s="331"/>
      <c r="C73" s="331"/>
      <c r="D73" s="331"/>
      <c r="E73" s="331"/>
      <c r="F73" s="331"/>
      <c r="G73" s="331" t="s">
        <v>472</v>
      </c>
    </row>
    <row r="76" spans="1:7" ht="29" customHeight="1">
      <c r="A76" s="361" t="s">
        <v>478</v>
      </c>
      <c r="B76" s="361"/>
      <c r="C76" s="361"/>
    </row>
    <row r="78" spans="1:7" ht="16">
      <c r="A78" s="320" t="s">
        <v>473</v>
      </c>
    </row>
    <row r="79" spans="1:7" ht="16">
      <c r="A79" s="320" t="s">
        <v>474</v>
      </c>
    </row>
    <row r="80" spans="1:7" ht="16">
      <c r="A80" s="320" t="s">
        <v>475</v>
      </c>
    </row>
    <row r="81" spans="1:1" ht="16">
      <c r="A81" s="320" t="s">
        <v>476</v>
      </c>
    </row>
    <row r="82" spans="1:1" ht="16">
      <c r="A82" s="320" t="s">
        <v>477</v>
      </c>
    </row>
  </sheetData>
  <mergeCells count="20">
    <mergeCell ref="A76:C76"/>
    <mergeCell ref="D30:F30"/>
    <mergeCell ref="A22:C22"/>
    <mergeCell ref="A24:C24"/>
    <mergeCell ref="A26:C26"/>
    <mergeCell ref="A28:C28"/>
    <mergeCell ref="A30:A31"/>
    <mergeCell ref="B30:B31"/>
    <mergeCell ref="C30:C31"/>
    <mergeCell ref="A42:C42"/>
    <mergeCell ref="A46:C46"/>
    <mergeCell ref="A50:C50"/>
    <mergeCell ref="A54:C54"/>
    <mergeCell ref="A60:C60"/>
    <mergeCell ref="A20:C20"/>
    <mergeCell ref="A10:A12"/>
    <mergeCell ref="B9:C9"/>
    <mergeCell ref="B10:C11"/>
    <mergeCell ref="B12:C12"/>
    <mergeCell ref="A17:C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"/>
  <sheetViews>
    <sheetView view="pageBreakPreview" zoomScale="80" zoomScaleNormal="100" zoomScaleSheetLayoutView="80" workbookViewId="0">
      <selection activeCell="A2" sqref="A2:A4"/>
    </sheetView>
  </sheetViews>
  <sheetFormatPr baseColWidth="10" defaultColWidth="0" defaultRowHeight="15" zeroHeight="1"/>
  <cols>
    <col min="1" max="1" width="166.1640625" customWidth="1"/>
    <col min="2" max="16384" width="9.1640625" hidden="1"/>
  </cols>
  <sheetData>
    <row r="1" spans="1:1" ht="19">
      <c r="A1" s="244" t="s">
        <v>289</v>
      </c>
    </row>
    <row r="2" spans="1:1" ht="315" customHeight="1">
      <c r="A2" s="376" t="s">
        <v>308</v>
      </c>
    </row>
    <row r="3" spans="1:1" ht="315" customHeight="1">
      <c r="A3" s="376"/>
    </row>
    <row r="4" spans="1:1" ht="315" customHeight="1">
      <c r="A4" s="376"/>
    </row>
  </sheetData>
  <sheetProtection algorithmName="SHA-512" hashValue="tNkaESXCRaoke7TujGR+Ta9tSCwHhhwgGN/PRI24005PWV2wD6AqnyYJxDLnwVEOGD8cloKUA6fT9D4BwKa1BA==" saltValue="Grgs2UhsK2WDTRb5BUAWAg==" spinCount="100000" sheet="1" objects="1" scenarios="1"/>
  <mergeCells count="1">
    <mergeCell ref="A2:A4"/>
  </mergeCells>
  <pageMargins left="0.7" right="0.7" top="0.75" bottom="0.75" header="0.3" footer="0.3"/>
  <pageSetup paperSize="9"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showWhiteSpace="0" view="pageLayout" zoomScale="90" zoomScaleNormal="100" zoomScaleSheetLayoutView="50" zoomScalePageLayoutView="90" workbookViewId="0">
      <selection activeCell="A15" sqref="A15:H33"/>
    </sheetView>
  </sheetViews>
  <sheetFormatPr baseColWidth="10" defaultColWidth="0" defaultRowHeight="14" zeroHeight="1"/>
  <cols>
    <col min="1" max="6" width="11.5" style="1" customWidth="1"/>
    <col min="7" max="7" width="15.5" style="1" customWidth="1"/>
    <col min="8" max="8" width="17.5" style="1" customWidth="1"/>
    <col min="9" max="16384" width="9.1640625" style="8" hidden="1"/>
  </cols>
  <sheetData>
    <row r="1" spans="1:8" s="85" customFormat="1">
      <c r="A1" s="136" t="s">
        <v>133</v>
      </c>
      <c r="B1" s="132"/>
      <c r="C1" s="132"/>
      <c r="D1" s="132"/>
      <c r="E1" s="132"/>
      <c r="F1" s="132"/>
      <c r="G1" s="379"/>
      <c r="H1" s="379"/>
    </row>
    <row r="2" spans="1:8">
      <c r="A2" s="118"/>
      <c r="G2" s="118"/>
      <c r="H2" s="118"/>
    </row>
    <row r="3" spans="1:8">
      <c r="A3" s="118"/>
      <c r="G3" s="118"/>
      <c r="H3" s="118"/>
    </row>
    <row r="4" spans="1:8">
      <c r="A4" s="118"/>
      <c r="G4" s="118"/>
      <c r="H4" s="118"/>
    </row>
    <row r="5" spans="1:8">
      <c r="A5" s="118"/>
      <c r="G5" s="118"/>
      <c r="H5" s="118"/>
    </row>
    <row r="6" spans="1:8">
      <c r="A6" s="118"/>
      <c r="G6" s="118"/>
      <c r="H6" s="118"/>
    </row>
    <row r="7" spans="1:8">
      <c r="A7" s="118"/>
      <c r="G7" s="118"/>
      <c r="H7" s="118"/>
    </row>
    <row r="8" spans="1:8">
      <c r="A8" s="118"/>
      <c r="G8" s="118"/>
      <c r="H8" s="118"/>
    </row>
    <row r="9" spans="1:8" ht="18">
      <c r="B9" s="2"/>
    </row>
    <row r="10" spans="1:8" ht="70.5" customHeight="1">
      <c r="A10" s="380" t="s">
        <v>0</v>
      </c>
      <c r="B10" s="381"/>
      <c r="C10" s="380"/>
      <c r="D10" s="380"/>
      <c r="E10" s="380"/>
      <c r="F10" s="380"/>
      <c r="G10" s="380"/>
      <c r="H10" s="380"/>
    </row>
    <row r="11" spans="1:8" ht="18">
      <c r="A11" s="119"/>
      <c r="B11" s="29"/>
      <c r="C11" s="119"/>
      <c r="D11" s="119"/>
      <c r="E11" s="119"/>
      <c r="F11" s="119"/>
      <c r="G11" s="119"/>
      <c r="H11" s="119"/>
    </row>
    <row r="12" spans="1:8" ht="18">
      <c r="A12" s="119"/>
      <c r="B12" s="29"/>
      <c r="C12" s="119"/>
      <c r="D12" s="119"/>
      <c r="E12" s="119"/>
      <c r="F12" s="119"/>
      <c r="G12" s="119"/>
      <c r="H12" s="119"/>
    </row>
    <row r="13" spans="1:8" ht="18">
      <c r="A13" s="119"/>
      <c r="B13" s="29"/>
      <c r="C13" s="119"/>
      <c r="D13" s="119"/>
      <c r="E13" s="119"/>
      <c r="F13" s="119"/>
      <c r="G13" s="119"/>
      <c r="H13" s="119"/>
    </row>
    <row r="14" spans="1:8" ht="18">
      <c r="A14" s="119"/>
      <c r="B14" s="29"/>
      <c r="C14" s="119"/>
      <c r="D14" s="119"/>
      <c r="E14" s="119"/>
      <c r="F14" s="119"/>
      <c r="G14" s="119"/>
      <c r="H14" s="119"/>
    </row>
    <row r="15" spans="1:8" ht="18">
      <c r="A15" s="119"/>
      <c r="B15" s="29"/>
      <c r="C15" s="119"/>
      <c r="D15" s="119"/>
      <c r="E15" s="119"/>
      <c r="F15" s="119"/>
      <c r="G15" s="119"/>
      <c r="H15" s="119"/>
    </row>
    <row r="16" spans="1:8" ht="18">
      <c r="A16" s="121"/>
      <c r="B16" s="2"/>
      <c r="C16" s="120"/>
      <c r="D16" s="120"/>
      <c r="E16" s="120"/>
      <c r="F16" s="120"/>
      <c r="G16" s="121" t="s">
        <v>310</v>
      </c>
      <c r="H16" s="120"/>
    </row>
    <row r="17" spans="1:8" ht="18">
      <c r="A17" s="120"/>
      <c r="B17" s="2"/>
      <c r="C17" s="120"/>
      <c r="D17" s="120"/>
      <c r="E17" s="120"/>
      <c r="F17" s="120"/>
      <c r="G17" s="89" t="s">
        <v>124</v>
      </c>
      <c r="H17" s="120"/>
    </row>
    <row r="18" spans="1:8" ht="18">
      <c r="A18" s="124"/>
      <c r="B18" s="123"/>
      <c r="C18" s="122"/>
      <c r="D18" s="120"/>
      <c r="E18" s="122"/>
      <c r="F18" s="393" t="s">
        <v>290</v>
      </c>
      <c r="G18" s="393"/>
      <c r="H18" s="393"/>
    </row>
    <row r="19" spans="1:8" ht="28">
      <c r="A19" s="382" t="s">
        <v>1</v>
      </c>
      <c r="B19" s="382"/>
      <c r="C19" s="382"/>
      <c r="D19" s="382"/>
      <c r="E19" s="382"/>
      <c r="F19" s="382"/>
      <c r="G19" s="382"/>
      <c r="H19" s="382"/>
    </row>
    <row r="20" spans="1:8" ht="49">
      <c r="A20" s="125"/>
      <c r="B20" s="125"/>
      <c r="C20" s="125"/>
      <c r="D20" s="125"/>
      <c r="E20" s="125"/>
      <c r="F20" s="125"/>
      <c r="G20" s="126" t="s">
        <v>2</v>
      </c>
      <c r="H20" s="28"/>
    </row>
    <row r="21" spans="1:8" ht="49">
      <c r="A21" s="125"/>
      <c r="B21" s="125"/>
      <c r="C21" s="125"/>
      <c r="D21" s="125"/>
      <c r="E21" s="125"/>
      <c r="F21" s="125"/>
      <c r="G21" s="127"/>
      <c r="H21" s="128"/>
    </row>
    <row r="22" spans="1:8" s="2" customFormat="1" ht="18">
      <c r="A22" s="392" t="str">
        <f>CONCATENATE("Руководитель проекта____________ ",IF(Команда!B6="","ФИО",Команда!B6))</f>
        <v>Руководитель проекта____________ ФИО</v>
      </c>
      <c r="B22" s="392"/>
      <c r="C22" s="392"/>
      <c r="D22" s="392"/>
      <c r="E22" s="392"/>
      <c r="F22" s="392"/>
      <c r="G22" s="392"/>
      <c r="H22" s="392"/>
    </row>
    <row r="23" spans="1:8" s="10" customFormat="1" ht="27" customHeight="1">
      <c r="A23" s="129"/>
      <c r="B23" s="129"/>
      <c r="C23" s="129"/>
      <c r="D23" s="129"/>
      <c r="E23" s="129"/>
      <c r="F23" s="129"/>
      <c r="G23" s="129"/>
      <c r="H23" s="130"/>
    </row>
    <row r="24" spans="1:8" s="137" customFormat="1" ht="18" customHeight="1">
      <c r="A24" s="377" t="s">
        <v>125</v>
      </c>
      <c r="B24" s="377"/>
      <c r="C24" s="377"/>
      <c r="D24" s="377"/>
      <c r="E24" s="377"/>
      <c r="F24" s="377"/>
      <c r="G24" s="377"/>
      <c r="H24" s="377"/>
    </row>
    <row r="25" spans="1:8" s="138" customFormat="1" ht="57" customHeight="1">
      <c r="A25" s="391" t="str">
        <f>CONCATENATE("Руководитель стратегического проекта____________ ",IF(Команда!B5="","ФИО",Команда!B5))</f>
        <v>Руководитель стратегического проекта____________ ФИО</v>
      </c>
      <c r="B25" s="391"/>
      <c r="C25" s="391"/>
      <c r="D25" s="391"/>
      <c r="E25" s="391"/>
      <c r="F25" s="391"/>
      <c r="G25" s="391"/>
      <c r="H25" s="391"/>
    </row>
    <row r="26" spans="1:8" s="13" customFormat="1" ht="56.25" customHeight="1">
      <c r="A26" s="391" t="s">
        <v>126</v>
      </c>
      <c r="B26" s="391"/>
      <c r="C26" s="391"/>
      <c r="D26" s="391"/>
      <c r="E26" s="391"/>
      <c r="F26" s="391"/>
      <c r="G26" s="391"/>
      <c r="H26" s="391"/>
    </row>
    <row r="27" spans="1:8" ht="18">
      <c r="B27" s="131"/>
    </row>
    <row r="28" spans="1:8" ht="28">
      <c r="A28" s="383"/>
      <c r="B28" s="383"/>
      <c r="C28" s="383"/>
      <c r="D28" s="383"/>
      <c r="E28" s="383"/>
      <c r="F28" s="383"/>
      <c r="G28" s="383"/>
      <c r="H28" s="383"/>
    </row>
    <row r="29" spans="1:8">
      <c r="B29" s="132"/>
      <c r="C29" s="132"/>
      <c r="D29" s="133"/>
    </row>
    <row r="30" spans="1:8" ht="18">
      <c r="D30" s="3"/>
    </row>
    <row r="31" spans="1:8" ht="16">
      <c r="B31" s="1" t="s">
        <v>3</v>
      </c>
      <c r="D31" s="134"/>
    </row>
    <row r="32" spans="1:8" ht="16">
      <c r="A32" s="121" t="s">
        <v>4</v>
      </c>
      <c r="B32" s="4"/>
      <c r="C32" s="4"/>
      <c r="D32" s="121" t="s">
        <v>5</v>
      </c>
      <c r="E32" s="4"/>
      <c r="F32" s="4"/>
      <c r="G32" s="384" t="s">
        <v>283</v>
      </c>
      <c r="H32" s="385"/>
    </row>
    <row r="33" spans="1:8" ht="16">
      <c r="A33" s="386"/>
      <c r="B33" s="387"/>
      <c r="C33" s="135"/>
      <c r="D33" s="388"/>
      <c r="E33" s="388"/>
      <c r="F33" s="135"/>
      <c r="G33" s="389"/>
      <c r="H33" s="390"/>
    </row>
    <row r="34" spans="1:8" ht="13.5" hidden="1" customHeight="1"/>
    <row r="35" spans="1:8" hidden="1">
      <c r="B35" s="378"/>
      <c r="C35" s="378"/>
      <c r="D35" s="378"/>
    </row>
  </sheetData>
  <sheetProtection algorithmName="SHA-512" hashValue="AsMKBZlNYAnk/1ieFA6eQd64p5Ow73dqlEeCaYbIJgFnqUTKPk5lKV4UFB/utTYKwK9q9EdJ4FVMIH2HUTF+eA==" saltValue="PAzrBdRz1fw3Lq4DNV4Bnw==" spinCount="100000" sheet="1" objects="1" scenarios="1"/>
  <protectedRanges>
    <protectedRange password="DBFB" sqref="A28:H28" name="Диапазон1"/>
  </protectedRanges>
  <mergeCells count="14">
    <mergeCell ref="A24:H24"/>
    <mergeCell ref="B35:D35"/>
    <mergeCell ref="G1:H1"/>
    <mergeCell ref="A10:H10"/>
    <mergeCell ref="A19:H19"/>
    <mergeCell ref="A28:H28"/>
    <mergeCell ref="G32:H32"/>
    <mergeCell ref="A33:B33"/>
    <mergeCell ref="D33:E33"/>
    <mergeCell ref="G33:H33"/>
    <mergeCell ref="A25:H25"/>
    <mergeCell ref="A26:H26"/>
    <mergeCell ref="A22:H22"/>
    <mergeCell ref="F18:H18"/>
  </mergeCells>
  <pageMargins left="0.7" right="0.7" top="0.75" bottom="0.75" header="0.3" footer="0.3"/>
  <pageSetup paperSize="9" scale="86" fitToWidth="0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"/>
  <sheetViews>
    <sheetView view="pageBreakPreview" topLeftCell="A3" zoomScaleNormal="100" zoomScaleSheetLayoutView="100" workbookViewId="0">
      <selection activeCell="A11" sqref="A11"/>
    </sheetView>
  </sheetViews>
  <sheetFormatPr baseColWidth="10" defaultColWidth="0" defaultRowHeight="18" zeroHeight="1"/>
  <cols>
    <col min="1" max="1" width="34" style="139" customWidth="1"/>
    <col min="2" max="2" width="36" style="139" customWidth="1"/>
    <col min="3" max="3" width="19.5" style="139" customWidth="1"/>
    <col min="4" max="4" width="23.5" style="139" customWidth="1"/>
    <col min="5" max="5" width="31.33203125" style="139" customWidth="1"/>
    <col min="6" max="6" width="0" style="139" hidden="1" customWidth="1"/>
    <col min="7" max="16384" width="9.1640625" style="139" hidden="1"/>
  </cols>
  <sheetData>
    <row r="1" spans="1:6">
      <c r="A1" s="2" t="s">
        <v>133</v>
      </c>
      <c r="B1" s="2"/>
      <c r="C1" s="2"/>
      <c r="D1" s="2"/>
      <c r="E1" s="2"/>
    </row>
    <row r="2" spans="1:6">
      <c r="A2" s="2"/>
      <c r="B2" s="2"/>
      <c r="C2" s="2"/>
      <c r="D2" s="2"/>
      <c r="E2" s="2"/>
    </row>
    <row r="3" spans="1:6">
      <c r="A3" s="40"/>
      <c r="B3" s="54" t="s">
        <v>195</v>
      </c>
      <c r="C3" s="81">
        <f>Титул!A28</f>
        <v>0</v>
      </c>
      <c r="D3" s="2"/>
      <c r="E3" s="2">
        <f>Титул!H20</f>
        <v>0</v>
      </c>
    </row>
    <row r="4" spans="1:6" ht="38">
      <c r="A4" s="41" t="s">
        <v>306</v>
      </c>
      <c r="B4" s="41" t="s">
        <v>19</v>
      </c>
      <c r="C4" s="41" t="s">
        <v>7</v>
      </c>
      <c r="D4" s="41" t="s">
        <v>20</v>
      </c>
      <c r="E4" s="41" t="s">
        <v>167</v>
      </c>
      <c r="F4" s="140"/>
    </row>
    <row r="5" spans="1:6" ht="57">
      <c r="A5" s="19" t="s">
        <v>231</v>
      </c>
      <c r="B5" s="141"/>
      <c r="C5" s="141"/>
      <c r="D5" s="141"/>
      <c r="E5" s="141"/>
      <c r="F5" s="140"/>
    </row>
    <row r="6" spans="1:6" ht="19">
      <c r="A6" s="88" t="s">
        <v>21</v>
      </c>
      <c r="B6" s="142"/>
      <c r="C6" s="285"/>
      <c r="D6" s="285"/>
      <c r="E6" s="142"/>
    </row>
    <row r="7" spans="1:6" ht="19">
      <c r="A7" s="88" t="s">
        <v>22</v>
      </c>
      <c r="B7" s="142"/>
      <c r="C7" s="285"/>
      <c r="D7" s="285"/>
      <c r="E7" s="142"/>
    </row>
    <row r="8" spans="1:6">
      <c r="A8" s="145"/>
      <c r="B8" s="142"/>
      <c r="C8" s="142"/>
      <c r="D8" s="142"/>
      <c r="E8" s="142"/>
    </row>
    <row r="9" spans="1:6">
      <c r="A9" s="145"/>
      <c r="B9" s="142"/>
      <c r="C9" s="142"/>
      <c r="D9" s="142"/>
      <c r="E9" s="142"/>
    </row>
    <row r="10" spans="1:6">
      <c r="A10" s="145"/>
      <c r="B10" s="142"/>
      <c r="C10" s="142"/>
      <c r="D10" s="142"/>
      <c r="E10" s="142"/>
    </row>
    <row r="11" spans="1:6">
      <c r="A11" s="145"/>
      <c r="B11" s="142"/>
      <c r="C11" s="142"/>
      <c r="D11" s="142"/>
      <c r="E11" s="142"/>
    </row>
    <row r="12" spans="1:6">
      <c r="A12" s="142"/>
      <c r="B12" s="142"/>
      <c r="C12" s="142"/>
      <c r="D12" s="142"/>
      <c r="E12" s="142"/>
    </row>
    <row r="13" spans="1:6"/>
    <row r="14" spans="1:6"/>
    <row r="15" spans="1:6"/>
    <row r="16" spans="1:6"/>
    <row r="17"/>
    <row r="18"/>
    <row r="19"/>
    <row r="20"/>
  </sheetData>
  <sheetProtection algorithmName="SHA-512" hashValue="9OfNPlflyGNrZTqdbLPcH743G7niJiVs2S5sL3L//XCQpz6vasCsGELyCaENZLlxib++WwX8skCyFCIVXJrrpQ==" saltValue="7CoLuH/EjW4lA34i+FOAMQ==" spinCount="100000" sheet="1" insertRows="0" deleteRows="0"/>
  <pageMargins left="0.7" right="0.7" top="0.75" bottom="0.75" header="0.3" footer="0.3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6"/>
  <sheetViews>
    <sheetView view="pageBreakPreview" topLeftCell="A2" zoomScale="80" zoomScaleNormal="100" zoomScaleSheetLayoutView="80" workbookViewId="0">
      <selection activeCell="B11" sqref="B11"/>
    </sheetView>
  </sheetViews>
  <sheetFormatPr baseColWidth="10" defaultColWidth="0" defaultRowHeight="12" customHeight="1" zeroHeight="1"/>
  <cols>
    <col min="1" max="1" width="45.83203125" style="10" customWidth="1"/>
    <col min="2" max="2" width="69" style="10" customWidth="1"/>
    <col min="3" max="16384" width="7.5" style="10" hidden="1"/>
  </cols>
  <sheetData>
    <row r="1" spans="1:2" ht="18">
      <c r="A1" s="10" t="s">
        <v>133</v>
      </c>
    </row>
    <row r="2" spans="1:2" ht="18">
      <c r="A2" s="30"/>
      <c r="B2" s="82" t="s">
        <v>276</v>
      </c>
    </row>
    <row r="3" spans="1:2" ht="18">
      <c r="A3" s="30" t="s">
        <v>232</v>
      </c>
      <c r="B3" s="91">
        <f>Титул!H20</f>
        <v>0</v>
      </c>
    </row>
    <row r="4" spans="1:2" ht="33" customHeight="1">
      <c r="A4" s="394" t="s">
        <v>6</v>
      </c>
      <c r="B4" s="395"/>
    </row>
    <row r="5" spans="1:2" ht="39.75" customHeight="1">
      <c r="A5" s="31" t="s">
        <v>305</v>
      </c>
      <c r="B5" s="75">
        <f>Титул!A28</f>
        <v>0</v>
      </c>
    </row>
    <row r="6" spans="1:2" ht="36" customHeight="1">
      <c r="A6" s="32" t="s">
        <v>129</v>
      </c>
      <c r="B6" s="145" t="s">
        <v>307</v>
      </c>
    </row>
    <row r="7" spans="1:2" ht="19">
      <c r="A7" s="32" t="s">
        <v>8</v>
      </c>
      <c r="B7" s="145" t="s">
        <v>228</v>
      </c>
    </row>
    <row r="8" spans="1:2" ht="97" customHeight="1">
      <c r="A8" s="32" t="s">
        <v>123</v>
      </c>
      <c r="B8" s="146"/>
    </row>
    <row r="9" spans="1:2" s="2" customFormat="1" ht="45" customHeight="1">
      <c r="A9" s="33" t="s">
        <v>121</v>
      </c>
      <c r="B9" s="147"/>
    </row>
    <row r="10" spans="1:2" ht="44.25" customHeight="1">
      <c r="A10" s="32" t="s">
        <v>122</v>
      </c>
      <c r="B10" s="145"/>
    </row>
    <row r="11" spans="1:2" ht="40.5" customHeight="1">
      <c r="A11" s="83" t="s">
        <v>291</v>
      </c>
      <c r="B11" s="111">
        <f>'Смета плановых расходов'!C34</f>
        <v>0</v>
      </c>
    </row>
    <row r="12" spans="1:2" ht="39" customHeight="1">
      <c r="A12" s="34" t="s">
        <v>128</v>
      </c>
      <c r="B12" s="35" t="str">
        <f>IF(Команда!B5="","",Команда!B5)</f>
        <v/>
      </c>
    </row>
    <row r="13" spans="1:2" ht="31" customHeight="1">
      <c r="A13" s="34" t="s">
        <v>130</v>
      </c>
      <c r="B13" s="36" t="str">
        <f>IF(Команда!B6="","",Команда!B6)</f>
        <v/>
      </c>
    </row>
    <row r="14" spans="1:2" s="39" customFormat="1" ht="12" hidden="1" customHeight="1">
      <c r="A14" s="37"/>
      <c r="B14" s="38"/>
    </row>
    <row r="15" spans="1:2" ht="12" hidden="1" customHeight="1">
      <c r="A15" s="40"/>
      <c r="B15" s="40"/>
    </row>
    <row r="16" spans="1:2" ht="12" hidden="1" customHeight="1">
      <c r="A16" s="37"/>
      <c r="B16" s="38"/>
    </row>
  </sheetData>
  <sheetProtection algorithmName="SHA-512" hashValue="oVgHNtpcyHVEQn+26662dkSV7tbTj0B1GWzW/GQRnt0RrT/G5Cdokf37yQkh3O9Iz4EEFx5zcRXjKo1YHfuQrA==" saltValue="JAl0Gic5mek7Z6e4BZQgcw==" spinCount="100000" sheet="1" objects="1" scenarios="1"/>
  <mergeCells count="1">
    <mergeCell ref="A4:B4"/>
  </mergeCells>
  <pageMargins left="0.7" right="0.7" top="0.75" bottom="0.75" header="0.3" footer="0.3"/>
  <pageSetup scale="78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Укажите Тип мероприятия" error="Укажите Тип мероприятия" promptTitle="Укажите Тип мероприятия" prompt="Укажите Тип мероприятия" xr:uid="{00000000-0002-0000-0300-000000000000}">
          <x14:formula1>
            <xm:f>'техл!'!$C$2:$C$18</xm:f>
          </x14:formula1>
          <xm:sqref>B7</xm:sqref>
        </x14:dataValidation>
        <x14:dataValidation type="list" allowBlank="1" showInputMessage="1" showErrorMessage="1" promptTitle="Выберите Страт.проект/Политика" xr:uid="{00000000-0002-0000-0300-000001000000}">
          <x14:formula1>
            <xm:f>'техл!'!$A$20:$A$36</xm:f>
          </x14:formula1>
          <xm:sqref>B6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14"/>
  <sheetViews>
    <sheetView view="pageBreakPreview" topLeftCell="A4" zoomScaleNormal="100" zoomScaleSheetLayoutView="100" workbookViewId="0">
      <selection activeCell="B12" sqref="B12:B14"/>
    </sheetView>
  </sheetViews>
  <sheetFormatPr baseColWidth="10" defaultColWidth="0" defaultRowHeight="12" customHeight="1" zeroHeight="1"/>
  <cols>
    <col min="1" max="1" width="48.33203125" style="10" customWidth="1"/>
    <col min="2" max="2" width="79.33203125" style="10" customWidth="1"/>
    <col min="3" max="3" width="74.6640625" style="10" hidden="1" customWidth="1"/>
    <col min="4" max="4" width="22.5" style="10" hidden="1" customWidth="1"/>
    <col min="5" max="16384" width="9.33203125" style="10" hidden="1"/>
  </cols>
  <sheetData>
    <row r="1" spans="1:4" ht="18.75" customHeight="1">
      <c r="A1" s="10" t="s">
        <v>133</v>
      </c>
    </row>
    <row r="2" spans="1:4" ht="18.75" customHeight="1">
      <c r="A2" s="30" t="s">
        <v>232</v>
      </c>
      <c r="B2" s="10">
        <f>Титул!H20</f>
        <v>0</v>
      </c>
    </row>
    <row r="3" spans="1:4" ht="33" customHeight="1">
      <c r="A3" s="396" t="s">
        <v>107</v>
      </c>
      <c r="B3" s="397"/>
      <c r="C3" s="11"/>
      <c r="D3" s="12"/>
    </row>
    <row r="4" spans="1:4" ht="33" customHeight="1">
      <c r="A4" s="149" t="s">
        <v>104</v>
      </c>
      <c r="B4" s="150">
        <f>Титул!A28</f>
        <v>0</v>
      </c>
      <c r="C4" s="11"/>
      <c r="D4" s="12"/>
    </row>
    <row r="5" spans="1:4" ht="133.5" customHeight="1">
      <c r="A5" s="151" t="s">
        <v>11</v>
      </c>
      <c r="B5" s="155"/>
      <c r="C5" s="13"/>
      <c r="D5" s="14"/>
    </row>
    <row r="6" spans="1:4" ht="81.75" customHeight="1">
      <c r="A6" s="152" t="s">
        <v>12</v>
      </c>
      <c r="B6" s="148"/>
      <c r="C6" s="13"/>
      <c r="D6" s="14"/>
    </row>
    <row r="7" spans="1:4" ht="109.5" customHeight="1">
      <c r="A7" s="19" t="s">
        <v>9</v>
      </c>
      <c r="B7" s="34">
        <f>Информация!B8</f>
        <v>0</v>
      </c>
      <c r="C7" s="13"/>
      <c r="D7" s="14"/>
    </row>
    <row r="8" spans="1:4" ht="72" customHeight="1">
      <c r="A8" s="153" t="s">
        <v>10</v>
      </c>
      <c r="B8" s="145"/>
      <c r="C8" s="16"/>
      <c r="D8" s="14"/>
    </row>
    <row r="9" spans="1:4" ht="114">
      <c r="A9" s="151" t="s">
        <v>132</v>
      </c>
      <c r="B9" s="34" t="s">
        <v>309</v>
      </c>
      <c r="C9" s="16"/>
      <c r="D9" s="14"/>
    </row>
    <row r="10" spans="1:4" ht="178.5" customHeight="1">
      <c r="A10" s="151" t="s">
        <v>134</v>
      </c>
      <c r="B10" s="34" t="s">
        <v>136</v>
      </c>
      <c r="C10" s="13"/>
      <c r="D10" s="14"/>
    </row>
    <row r="11" spans="1:4" ht="113.25" customHeight="1">
      <c r="A11" s="154" t="s">
        <v>131</v>
      </c>
      <c r="B11" s="34" t="s">
        <v>293</v>
      </c>
      <c r="C11" s="13"/>
      <c r="D11" s="14"/>
    </row>
    <row r="12" spans="1:4" ht="48" customHeight="1">
      <c r="A12" s="20" t="s">
        <v>41</v>
      </c>
      <c r="B12" s="155"/>
      <c r="C12" s="13"/>
      <c r="D12" s="14"/>
    </row>
    <row r="13" spans="1:4" ht="58.5" customHeight="1">
      <c r="A13" s="20" t="s">
        <v>42</v>
      </c>
      <c r="B13" s="155"/>
      <c r="C13" s="13"/>
      <c r="D13" s="14"/>
    </row>
    <row r="14" spans="1:4" ht="54" customHeight="1">
      <c r="A14" s="20" t="s">
        <v>43</v>
      </c>
      <c r="B14" s="145"/>
      <c r="C14" s="17"/>
      <c r="D14" s="14"/>
    </row>
  </sheetData>
  <sheetProtection algorithmName="SHA-512" hashValue="AI+nnl1ha16zFQ4iE7uY7/qOQtp5SssSthRqECLL4Njc1VAJ3YZuFXoxLWCL1WPD/DDg5uthm+5eTp7RVbFgaw==" saltValue="iBYwa8ePmRngLtj+tvWmkg==" spinCount="100000" sheet="1" objects="1" scenarios="1"/>
  <mergeCells count="1">
    <mergeCell ref="A3:B3"/>
  </mergeCells>
  <pageMargins left="0.7" right="0.7" top="0.75" bottom="0.75" header="0.3" footer="0.3"/>
  <pageSetup paperSize="9" scale="6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12</vt:i4>
      </vt:variant>
    </vt:vector>
  </HeadingPairs>
  <TitlesOfParts>
    <vt:vector size="32" baseType="lpstr">
      <vt:lpstr>Анкета_опыт</vt:lpstr>
      <vt:lpstr>Анкета_рук</vt:lpstr>
      <vt:lpstr>Сопровод_письмо</vt:lpstr>
      <vt:lpstr>Заявка на конкурс</vt:lpstr>
      <vt:lpstr>Инфа по заполнению</vt:lpstr>
      <vt:lpstr>Титул</vt:lpstr>
      <vt:lpstr>Команда</vt:lpstr>
      <vt:lpstr>Информация</vt:lpstr>
      <vt:lpstr>Обзор</vt:lpstr>
      <vt:lpstr>Смета плановых расходов</vt:lpstr>
      <vt:lpstr>ФОТ</vt:lpstr>
      <vt:lpstr>Целевые показатели Приоритет</vt:lpstr>
      <vt:lpstr>Собственные показатели проекта</vt:lpstr>
      <vt:lpstr>Контрольные точки</vt:lpstr>
      <vt:lpstr>Документы</vt:lpstr>
      <vt:lpstr>Партнеры</vt:lpstr>
      <vt:lpstr>Информотчет</vt:lpstr>
      <vt:lpstr>Внесение изменений</vt:lpstr>
      <vt:lpstr>техл!</vt:lpstr>
      <vt:lpstr>Лист1</vt:lpstr>
      <vt:lpstr>Документы!Область_печати</vt:lpstr>
      <vt:lpstr>Информация!Область_печати</vt:lpstr>
      <vt:lpstr>Команда!Область_печати</vt:lpstr>
      <vt:lpstr>'Контрольные точки'!Область_печати</vt:lpstr>
      <vt:lpstr>Обзор!Область_печати</vt:lpstr>
      <vt:lpstr>Партнеры!Область_печати</vt:lpstr>
      <vt:lpstr>'Смета плановых расходов'!Область_печати</vt:lpstr>
      <vt:lpstr>'Собственные показатели проекта'!Область_печати</vt:lpstr>
      <vt:lpstr>'техл!'!Область_печати</vt:lpstr>
      <vt:lpstr>Титул!Область_печати</vt:lpstr>
      <vt:lpstr>'Целевые показатели Приоритет'!Область_печати</vt:lpstr>
      <vt:lpstr>'Смета плановых расходов'!OLE_LINK1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Игнатова Ольга Альбертовна</dc:creator>
  <cp:lastModifiedBy>Microsoft Office User</cp:lastModifiedBy>
  <cp:lastPrinted>2022-12-26T07:51:48Z</cp:lastPrinted>
  <dcterms:created xsi:type="dcterms:W3CDTF">2022-12-08T08:20:51Z</dcterms:created>
  <dcterms:modified xsi:type="dcterms:W3CDTF">2023-04-27T19:31:46Z</dcterms:modified>
</cp:coreProperties>
</file>