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10" activeTab="1"/>
  </bookViews>
  <sheets>
    <sheet name="обшая таблица" sheetId="1" r:id="rId1"/>
    <sheet name="1" sheetId="2" r:id="rId2"/>
    <sheet name="Лист2" sheetId="18" r:id="rId3"/>
  </sheets>
  <definedNames>
    <definedName name="_Toc91594842" localSheetId="0">'обшая таблица'!$B$1</definedName>
    <definedName name="_Toc91594890" localSheetId="1">'1'!#REF!</definedName>
    <definedName name="_Toc91594900" localSheetId="1">'1'!$B$2</definedName>
  </definedNames>
  <calcPr calcId="162913" refMode="R1C1"/>
</workbook>
</file>

<file path=xl/calcChain.xml><?xml version="1.0" encoding="utf-8"?>
<calcChain xmlns="http://schemas.openxmlformats.org/spreadsheetml/2006/main">
  <c r="O16" i="1" l="1"/>
  <c r="B16" i="1"/>
  <c r="F23" i="2"/>
  <c r="E23" i="2"/>
  <c r="I33" i="2"/>
  <c r="H30" i="2"/>
  <c r="H31" i="2"/>
  <c r="H32" i="2"/>
  <c r="H29" i="2"/>
  <c r="H28" i="2"/>
  <c r="H27" i="2"/>
  <c r="G33" i="2"/>
  <c r="C19" i="2" s="1"/>
  <c r="H33" i="2" l="1"/>
  <c r="C20" i="2" s="1"/>
  <c r="U16" i="1" s="1"/>
  <c r="T16" i="1"/>
  <c r="W16" i="1"/>
  <c r="U18" i="1" l="1"/>
  <c r="C5" i="1" s="1"/>
  <c r="S18" i="1"/>
  <c r="Q18" i="1"/>
  <c r="O18" i="1"/>
  <c r="N18" i="1"/>
  <c r="M18" i="1"/>
  <c r="L18" i="1"/>
  <c r="K18" i="1"/>
  <c r="F18" i="1"/>
  <c r="F9" i="1" s="1"/>
  <c r="G18" i="1"/>
  <c r="F10" i="1" s="1"/>
  <c r="E18" i="1"/>
  <c r="F8" i="1" s="1"/>
  <c r="T18" i="1" l="1"/>
  <c r="E4" i="1" s="1"/>
  <c r="H16" i="1" l="1"/>
  <c r="D18" i="1"/>
  <c r="F7" i="1" s="1"/>
  <c r="C18" i="1" l="1"/>
  <c r="F6" i="1" s="1"/>
  <c r="H18" i="1"/>
  <c r="F11" i="1" s="1"/>
  <c r="W18" i="1" l="1"/>
  <c r="E5" i="1" s="1"/>
  <c r="I16" i="1" l="1"/>
  <c r="I18" i="1" s="1"/>
  <c r="F12" i="1" s="1"/>
  <c r="F19" i="2" l="1"/>
  <c r="P16" i="1" s="1"/>
  <c r="P18" i="1" s="1"/>
  <c r="C4" i="1" s="1"/>
  <c r="R18" i="1"/>
  <c r="J16" i="1" l="1"/>
  <c r="J18" i="1" s="1"/>
  <c r="D4" i="1" s="1"/>
  <c r="F4" i="1" s="1"/>
  <c r="F20" i="2" l="1"/>
  <c r="V16" i="1"/>
  <c r="X16" i="1" l="1"/>
  <c r="X18" i="1" s="1"/>
  <c r="V18" i="1"/>
  <c r="D5" i="1" l="1"/>
  <c r="F5" i="1" s="1"/>
</calcChain>
</file>

<file path=xl/sharedStrings.xml><?xml version="1.0" encoding="utf-8"?>
<sst xmlns="http://schemas.openxmlformats.org/spreadsheetml/2006/main" count="104" uniqueCount="78">
  <si>
    <t>Программы ДПО</t>
  </si>
  <si>
    <t>до 100 часов</t>
  </si>
  <si>
    <t>от 100 до 500 часов</t>
  </si>
  <si>
    <t>свыше 500</t>
  </si>
  <si>
    <t>всего</t>
  </si>
  <si>
    <t>План приема слушателей</t>
  </si>
  <si>
    <t>число человеко-часов</t>
  </si>
  <si>
    <t>Штатная численность ППС, в том числе</t>
  </si>
  <si>
    <t>преподаватели -иностранцы</t>
  </si>
  <si>
    <t>внебюджетные ставки</t>
  </si>
  <si>
    <t>обучение ВПО</t>
  </si>
  <si>
    <t>обучение клинических ординаторов</t>
  </si>
  <si>
    <t>обучение по программам ДПО</t>
  </si>
  <si>
    <t>Наименование программы</t>
  </si>
  <si>
    <t>Сроки проведения</t>
  </si>
  <si>
    <t>Форма проведения программы</t>
  </si>
  <si>
    <t>Контингент слушателей</t>
  </si>
  <si>
    <t>Продолжительность обучения в часах</t>
  </si>
  <si>
    <t>Число слушателей</t>
  </si>
  <si>
    <t>очная</t>
  </si>
  <si>
    <t>18 час. Чел.</t>
  </si>
  <si>
    <t>кол. прог. 36 час.</t>
  </si>
  <si>
    <t>36 час. Чел.</t>
  </si>
  <si>
    <t>кол. прог. 72 часа</t>
  </si>
  <si>
    <t>72 часа, чел</t>
  </si>
  <si>
    <t>кол. прог. от 100 часов</t>
  </si>
  <si>
    <t>от 100   до 500  часов, чел</t>
  </si>
  <si>
    <t>кол. прог. свыше 500 часов</t>
  </si>
  <si>
    <t>свыше   500 часов, чел</t>
  </si>
  <si>
    <t>ИТОГО</t>
  </si>
  <si>
    <t>Число человек-часов ПК до 100 часов</t>
  </si>
  <si>
    <t>Число человек-часов ПК от 100 до 500 часов</t>
  </si>
  <si>
    <t>часовая нагрузка</t>
  </si>
  <si>
    <t>Количество ставок на которую расчитан план  ДПО</t>
  </si>
  <si>
    <t>Число человеко-часов ПП свыше 500 часов</t>
  </si>
  <si>
    <t>Число человеко-часов              итого</t>
  </si>
  <si>
    <t>Число человеко-часов</t>
  </si>
  <si>
    <t>количество программ 18 час.</t>
  </si>
  <si>
    <t>расчет плана на число ставок</t>
  </si>
  <si>
    <t>план, чел.</t>
  </si>
  <si>
    <r>
      <t>Обучение проводится по специальности (-тям)</t>
    </r>
    <r>
      <rPr>
        <vertAlign val="superscript"/>
        <sz val="12"/>
        <color theme="1"/>
        <rFont val="Times New Roman"/>
        <family val="1"/>
        <charset val="204"/>
      </rPr>
      <t>#</t>
    </r>
  </si>
  <si>
    <t>Зав. кафедрой</t>
  </si>
  <si>
    <t>Зав. учебной частью</t>
  </si>
  <si>
    <t>Обучение проводится на базе</t>
  </si>
  <si>
    <t>Штатная             численность           ППС</t>
  </si>
  <si>
    <t>препода            ватели -иностран           цы</t>
  </si>
  <si>
    <t>Кафедры</t>
  </si>
  <si>
    <t>№               пп</t>
  </si>
  <si>
    <t xml:space="preserve">очная </t>
  </si>
  <si>
    <t>Институт Фармации</t>
  </si>
  <si>
    <t>Кафедра фармации Институт фармации</t>
  </si>
  <si>
    <t xml:space="preserve">к.ф.н., доцент </t>
  </si>
  <si>
    <t>Литвинова Татьяна Михайловна</t>
  </si>
  <si>
    <t>499) 749-79-24</t>
  </si>
  <si>
    <t>к.т.н, доцент</t>
  </si>
  <si>
    <t>Глазкова Ирина Юрьевна</t>
  </si>
  <si>
    <t>(499) 749-79-26</t>
  </si>
  <si>
    <t>glazkova_i_yu@staff.sechenov.ru</t>
  </si>
  <si>
    <t>фармация</t>
  </si>
  <si>
    <t>Кафедры фармации</t>
  </si>
  <si>
    <t>Программы повышения квалификации (до 100  с выдачей удостоверения)</t>
  </si>
  <si>
    <t>Требования и условия организации оборота наркотических средств, психотропных веществ и их прекурсоров, сильнодействующих и ядовитых лекарственных препаратов</t>
  </si>
  <si>
    <t>Организация работы с иммунобиологическими лекарственными препаратами в соответствии с требованиями "Холодовой цепи"</t>
  </si>
  <si>
    <t xml:space="preserve">специалисты с высшим и средним фармацевтическим </t>
  </si>
  <si>
    <t>специалисты с высшим и средним фармацевтическим образованием</t>
  </si>
  <si>
    <t>специалисты с высшим медицинским образованием</t>
  </si>
  <si>
    <t>специалисты с высшим и средним фармацевтическим и медицинским образованием</t>
  </si>
  <si>
    <t>06.02-17.02</t>
  </si>
  <si>
    <t>13.03-24.03</t>
  </si>
  <si>
    <t>15.05-26.05</t>
  </si>
  <si>
    <t>22.05-02.06</t>
  </si>
  <si>
    <t>06.12-19.12</t>
  </si>
  <si>
    <t>04.12-15.12</t>
  </si>
  <si>
    <t>Заведующий кафедрой</t>
  </si>
  <si>
    <t>Т.М. Литвинова</t>
  </si>
  <si>
    <t>Зав. Учебной частью</t>
  </si>
  <si>
    <t>И.Ю. Глазкова</t>
  </si>
  <si>
    <t>Адрес:119571 г. Москва, проспект Вернадского, д. 96, кор.1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</si>
</sst>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0" fontId="3" fillId="0" borderId="5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/>
    <xf numFmtId="0" fontId="0" fillId="0" borderId="1" xfId="0" applyFill="1" applyBorder="1"/>
    <xf numFmtId="164" fontId="7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/>
    <xf numFmtId="0" fontId="10" fillId="0" borderId="1" xfId="0" applyFont="1" applyBorder="1"/>
    <xf numFmtId="164" fontId="10" fillId="0" borderId="1" xfId="0" applyNumberFormat="1" applyFont="1" applyBorder="1"/>
    <xf numFmtId="0" fontId="9" fillId="4" borderId="1" xfId="0" applyFont="1" applyFill="1" applyBorder="1"/>
    <xf numFmtId="0" fontId="10" fillId="4" borderId="1" xfId="0" applyFont="1" applyFill="1" applyBorder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4" fillId="0" borderId="0" xfId="1" applyAlignment="1">
      <alignment horizontal="center" vertical="center" wrapText="1"/>
    </xf>
    <xf numFmtId="0" fontId="13" fillId="0" borderId="0" xfId="0" applyFont="1"/>
    <xf numFmtId="0" fontId="0" fillId="0" borderId="0" xfId="0" applyFont="1"/>
    <xf numFmtId="0" fontId="9" fillId="0" borderId="0" xfId="0" applyFont="1"/>
    <xf numFmtId="0" fontId="0" fillId="0" borderId="0" xfId="0" applyBorder="1"/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0" fillId="0" borderId="2" xfId="0" applyBorder="1"/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8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7" fillId="0" borderId="0" xfId="0" applyFont="1" applyAlignment="1"/>
    <xf numFmtId="0" fontId="0" fillId="0" borderId="0" xfId="0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4" fillId="0" borderId="6" xfId="0" applyFont="1" applyBorder="1" applyAlignment="1">
      <alignment vertical="center"/>
    </xf>
    <xf numFmtId="0" fontId="5" fillId="0" borderId="6" xfId="0" applyFont="1" applyBorder="1" applyAlignment="1"/>
    <xf numFmtId="0" fontId="0" fillId="0" borderId="6" xfId="0" applyBorder="1" applyAlignme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lazkova_i_yu@staff.secheno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opLeftCell="H10" workbookViewId="0">
      <selection activeCell="F25" sqref="F25"/>
    </sheetView>
  </sheetViews>
  <sheetFormatPr defaultRowHeight="15" x14ac:dyDescent="0.25"/>
  <cols>
    <col min="1" max="1" width="4.7109375" customWidth="1"/>
    <col min="2" max="2" width="30.28515625" customWidth="1"/>
    <col min="3" max="3" width="14.42578125" customWidth="1"/>
    <col min="4" max="4" width="18.5703125" customWidth="1"/>
    <col min="5" max="5" width="9.28515625" customWidth="1"/>
    <col min="6" max="6" width="7.85546875" customWidth="1"/>
    <col min="7" max="7" width="14.85546875" customWidth="1"/>
    <col min="8" max="9" width="18.140625" customWidth="1"/>
    <col min="11" max="11" width="12.85546875" customWidth="1"/>
    <col min="21" max="21" width="12.5703125" customWidth="1"/>
    <col min="22" max="22" width="11.28515625" customWidth="1"/>
    <col min="23" max="23" width="11.42578125" customWidth="1"/>
    <col min="24" max="24" width="13" customWidth="1"/>
  </cols>
  <sheetData>
    <row r="1" spans="1:24" ht="23.25" x14ac:dyDescent="0.35">
      <c r="B1" s="60" t="s">
        <v>49</v>
      </c>
      <c r="C1" s="61"/>
      <c r="D1" s="61"/>
      <c r="E1" s="61"/>
      <c r="F1" s="61"/>
    </row>
    <row r="2" spans="1:24" x14ac:dyDescent="0.25">
      <c r="B2" s="2"/>
      <c r="C2" s="62" t="s">
        <v>0</v>
      </c>
      <c r="D2" s="63"/>
      <c r="E2" s="63"/>
      <c r="F2" s="64"/>
    </row>
    <row r="3" spans="1:24" x14ac:dyDescent="0.25">
      <c r="B3" s="2"/>
      <c r="C3" s="2" t="s">
        <v>1</v>
      </c>
      <c r="D3" s="2" t="s">
        <v>2</v>
      </c>
      <c r="E3" s="2" t="s">
        <v>3</v>
      </c>
      <c r="F3" s="2" t="s">
        <v>4</v>
      </c>
    </row>
    <row r="4" spans="1:24" x14ac:dyDescent="0.25">
      <c r="B4" s="2" t="s">
        <v>5</v>
      </c>
      <c r="C4" s="2">
        <f>N18+P18</f>
        <v>145</v>
      </c>
      <c r="D4" s="2">
        <f>J18</f>
        <v>145</v>
      </c>
      <c r="E4" s="2">
        <f>T18</f>
        <v>0</v>
      </c>
      <c r="F4" s="15">
        <f>C4+D4+E4</f>
        <v>290</v>
      </c>
    </row>
    <row r="5" spans="1:24" x14ac:dyDescent="0.25">
      <c r="B5" s="2" t="s">
        <v>6</v>
      </c>
      <c r="C5" s="2">
        <f>U18</f>
        <v>10440</v>
      </c>
      <c r="D5" s="2">
        <f>V18</f>
        <v>0</v>
      </c>
      <c r="E5" s="2">
        <f>W18</f>
        <v>0</v>
      </c>
      <c r="F5" s="15">
        <f>SUM(C5:E5)</f>
        <v>10440</v>
      </c>
    </row>
    <row r="6" spans="1:24" x14ac:dyDescent="0.25">
      <c r="B6" s="2" t="s">
        <v>7</v>
      </c>
      <c r="C6" s="2"/>
      <c r="D6" s="2"/>
      <c r="E6" s="2"/>
      <c r="F6" s="15">
        <f>C18</f>
        <v>0</v>
      </c>
    </row>
    <row r="7" spans="1:24" x14ac:dyDescent="0.25">
      <c r="B7" s="2" t="s">
        <v>8</v>
      </c>
      <c r="C7" s="2"/>
      <c r="D7" s="2"/>
      <c r="E7" s="2"/>
      <c r="F7" s="15">
        <f>D18</f>
        <v>0</v>
      </c>
    </row>
    <row r="8" spans="1:24" x14ac:dyDescent="0.25">
      <c r="B8" s="2" t="s">
        <v>9</v>
      </c>
      <c r="C8" s="2"/>
      <c r="D8" s="2"/>
      <c r="E8" s="2"/>
      <c r="F8" s="15">
        <f>E18</f>
        <v>0</v>
      </c>
    </row>
    <row r="9" spans="1:24" x14ac:dyDescent="0.25">
      <c r="B9" s="2" t="s">
        <v>10</v>
      </c>
      <c r="C9" s="2"/>
      <c r="D9" s="2"/>
      <c r="E9" s="2"/>
      <c r="F9" s="15">
        <f>F18</f>
        <v>0</v>
      </c>
    </row>
    <row r="10" spans="1:24" x14ac:dyDescent="0.25">
      <c r="B10" s="2" t="s">
        <v>11</v>
      </c>
      <c r="C10" s="2"/>
      <c r="D10" s="2"/>
      <c r="E10" s="2"/>
      <c r="F10" s="15">
        <f>G18</f>
        <v>0</v>
      </c>
    </row>
    <row r="11" spans="1:24" x14ac:dyDescent="0.25">
      <c r="B11" s="2" t="s">
        <v>12</v>
      </c>
      <c r="C11" s="2"/>
      <c r="D11" s="2"/>
      <c r="E11" s="2"/>
      <c r="F11" s="15">
        <f>H18</f>
        <v>1</v>
      </c>
    </row>
    <row r="12" spans="1:24" ht="32.25" customHeight="1" x14ac:dyDescent="0.25">
      <c r="B12" s="3" t="s">
        <v>33</v>
      </c>
      <c r="C12" s="2"/>
      <c r="D12" s="2"/>
      <c r="E12" s="2"/>
      <c r="F12" s="17">
        <f>I18</f>
        <v>1.0305882352941176</v>
      </c>
    </row>
    <row r="15" spans="1:24" ht="103.5" customHeight="1" x14ac:dyDescent="0.25">
      <c r="A15" s="25" t="s">
        <v>47</v>
      </c>
      <c r="B15" s="43" t="s">
        <v>46</v>
      </c>
      <c r="C15" s="25" t="s">
        <v>44</v>
      </c>
      <c r="D15" s="25" t="s">
        <v>45</v>
      </c>
      <c r="E15" s="25" t="s">
        <v>9</v>
      </c>
      <c r="F15" s="25" t="s">
        <v>10</v>
      </c>
      <c r="G15" s="25" t="s">
        <v>11</v>
      </c>
      <c r="H15" s="25" t="s">
        <v>12</v>
      </c>
      <c r="I15" s="25" t="s">
        <v>38</v>
      </c>
      <c r="J15" s="23" t="s">
        <v>39</v>
      </c>
      <c r="K15" s="23" t="s">
        <v>37</v>
      </c>
      <c r="L15" s="23" t="s">
        <v>20</v>
      </c>
      <c r="M15" s="23" t="s">
        <v>21</v>
      </c>
      <c r="N15" s="23" t="s">
        <v>22</v>
      </c>
      <c r="O15" s="23" t="s">
        <v>23</v>
      </c>
      <c r="P15" s="23" t="s">
        <v>24</v>
      </c>
      <c r="Q15" s="23" t="s">
        <v>25</v>
      </c>
      <c r="R15" s="23" t="s">
        <v>26</v>
      </c>
      <c r="S15" s="23" t="s">
        <v>27</v>
      </c>
      <c r="T15" s="24" t="s">
        <v>28</v>
      </c>
      <c r="U15" s="26" t="s">
        <v>30</v>
      </c>
      <c r="V15" s="26" t="s">
        <v>31</v>
      </c>
      <c r="W15" s="26" t="s">
        <v>34</v>
      </c>
      <c r="X15" s="26" t="s">
        <v>35</v>
      </c>
    </row>
    <row r="16" spans="1:24" ht="29.25" customHeight="1" x14ac:dyDescent="0.25">
      <c r="A16" s="1">
        <v>1</v>
      </c>
      <c r="B16" s="27" t="str">
        <f>'1'!_Toc91594900</f>
        <v>Кафедра фармации Институт фармации</v>
      </c>
      <c r="C16" s="28"/>
      <c r="D16" s="28"/>
      <c r="E16" s="28"/>
      <c r="F16" s="28"/>
      <c r="G16" s="28"/>
      <c r="H16" s="28">
        <f>'1'!F22</f>
        <v>1</v>
      </c>
      <c r="I16" s="29">
        <f>'1'!F23</f>
        <v>1.0305882352941176</v>
      </c>
      <c r="J16" s="28">
        <f>'1'!F19</f>
        <v>145</v>
      </c>
      <c r="K16" s="1"/>
      <c r="L16" s="1"/>
      <c r="M16" s="28"/>
      <c r="N16" s="28"/>
      <c r="O16" s="28">
        <f>'1'!A32</f>
        <v>6</v>
      </c>
      <c r="P16" s="28">
        <f>'1'!F19</f>
        <v>145</v>
      </c>
      <c r="Q16" s="28"/>
      <c r="R16" s="28"/>
      <c r="S16" s="28"/>
      <c r="T16" s="28">
        <f>'1'!E19</f>
        <v>0</v>
      </c>
      <c r="U16" s="32">
        <f>'1'!C20</f>
        <v>10440</v>
      </c>
      <c r="V16" s="32">
        <f>'1'!D20</f>
        <v>0</v>
      </c>
      <c r="W16" s="32">
        <f>'1'!E20</f>
        <v>0</v>
      </c>
      <c r="X16" s="32">
        <f t="shared" ref="X16" si="0">SUM(U16:W16)</f>
        <v>10440</v>
      </c>
    </row>
    <row r="17" spans="1:24" ht="15.75" x14ac:dyDescent="0.25">
      <c r="A17" s="16"/>
      <c r="B17" s="22"/>
      <c r="C17" s="28"/>
      <c r="D17" s="28"/>
      <c r="E17" s="28"/>
      <c r="F17" s="28"/>
      <c r="G17" s="28"/>
      <c r="H17" s="28"/>
      <c r="I17" s="28"/>
      <c r="J17" s="28"/>
      <c r="K17" s="1"/>
      <c r="L17" s="1"/>
      <c r="M17" s="28"/>
      <c r="N17" s="28"/>
      <c r="O17" s="28"/>
      <c r="P17" s="28"/>
      <c r="Q17" s="28"/>
      <c r="R17" s="28"/>
      <c r="S17" s="28"/>
      <c r="T17" s="28"/>
      <c r="U17" s="32"/>
      <c r="V17" s="32"/>
      <c r="W17" s="32"/>
      <c r="X17" s="32"/>
    </row>
    <row r="18" spans="1:24" ht="15.75" x14ac:dyDescent="0.25">
      <c r="A18" s="1"/>
      <c r="B18" s="19" t="s">
        <v>29</v>
      </c>
      <c r="C18" s="30">
        <f t="shared" ref="C18:X18" si="1">SUM(C16:C17)</f>
        <v>0</v>
      </c>
      <c r="D18" s="30">
        <f t="shared" si="1"/>
        <v>0</v>
      </c>
      <c r="E18" s="30">
        <f t="shared" si="1"/>
        <v>0</v>
      </c>
      <c r="F18" s="30">
        <f t="shared" si="1"/>
        <v>0</v>
      </c>
      <c r="G18" s="30">
        <f t="shared" si="1"/>
        <v>0</v>
      </c>
      <c r="H18" s="30">
        <f t="shared" si="1"/>
        <v>1</v>
      </c>
      <c r="I18" s="31">
        <f t="shared" si="1"/>
        <v>1.0305882352941176</v>
      </c>
      <c r="J18" s="30">
        <f t="shared" si="1"/>
        <v>145</v>
      </c>
      <c r="K18" s="18">
        <f t="shared" si="1"/>
        <v>0</v>
      </c>
      <c r="L18" s="18">
        <f t="shared" si="1"/>
        <v>0</v>
      </c>
      <c r="M18" s="30">
        <f t="shared" si="1"/>
        <v>0</v>
      </c>
      <c r="N18" s="30">
        <f t="shared" si="1"/>
        <v>0</v>
      </c>
      <c r="O18" s="30">
        <f t="shared" si="1"/>
        <v>6</v>
      </c>
      <c r="P18" s="30">
        <f t="shared" si="1"/>
        <v>145</v>
      </c>
      <c r="Q18" s="30">
        <f t="shared" si="1"/>
        <v>0</v>
      </c>
      <c r="R18" s="30">
        <f t="shared" si="1"/>
        <v>0</v>
      </c>
      <c r="S18" s="30">
        <f t="shared" si="1"/>
        <v>0</v>
      </c>
      <c r="T18" s="30">
        <f t="shared" si="1"/>
        <v>0</v>
      </c>
      <c r="U18" s="33">
        <f t="shared" si="1"/>
        <v>10440</v>
      </c>
      <c r="V18" s="33">
        <f t="shared" si="1"/>
        <v>0</v>
      </c>
      <c r="W18" s="33">
        <f t="shared" si="1"/>
        <v>0</v>
      </c>
      <c r="X18" s="33">
        <f t="shared" si="1"/>
        <v>10440</v>
      </c>
    </row>
  </sheetData>
  <mergeCells count="2">
    <mergeCell ref="B1:F1"/>
    <mergeCell ref="C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tabSelected="1" workbookViewId="0">
      <selection activeCell="I6" sqref="I6"/>
    </sheetView>
  </sheetViews>
  <sheetFormatPr defaultRowHeight="15" x14ac:dyDescent="0.25"/>
  <cols>
    <col min="1" max="1" width="4.7109375" customWidth="1"/>
    <col min="2" max="2" width="20.140625" customWidth="1"/>
    <col min="3" max="3" width="12.85546875" customWidth="1"/>
    <col min="4" max="4" width="10.28515625" customWidth="1"/>
    <col min="5" max="5" width="15.85546875" customWidth="1"/>
    <col min="6" max="6" width="10.28515625" customWidth="1"/>
    <col min="7" max="7" width="6.42578125" customWidth="1"/>
  </cols>
  <sheetData>
    <row r="2" spans="2:7" ht="19.5" x14ac:dyDescent="0.35">
      <c r="B2" s="21" t="s">
        <v>50</v>
      </c>
      <c r="D2" s="50"/>
      <c r="E2" s="50"/>
      <c r="F2" s="50"/>
    </row>
    <row r="3" spans="2:7" s="40" customFormat="1" ht="15.75" x14ac:dyDescent="0.25">
      <c r="B3" s="49"/>
      <c r="C3" s="37" t="s">
        <v>77</v>
      </c>
      <c r="D3" s="50"/>
      <c r="E3" s="50"/>
      <c r="F3" s="50"/>
    </row>
    <row r="4" spans="2:7" ht="19.5" x14ac:dyDescent="0.25">
      <c r="B4" s="44"/>
      <c r="C4" s="45"/>
      <c r="D4" s="45"/>
      <c r="E4" s="45"/>
      <c r="F4" s="45"/>
    </row>
    <row r="5" spans="2:7" ht="15.75" x14ac:dyDescent="0.25">
      <c r="B5" s="41" t="s">
        <v>41</v>
      </c>
      <c r="C5" s="42" t="s">
        <v>51</v>
      </c>
      <c r="D5" s="45"/>
      <c r="E5" s="45"/>
      <c r="F5" s="37"/>
    </row>
    <row r="6" spans="2:7" ht="15.75" x14ac:dyDescent="0.25">
      <c r="B6" s="41"/>
      <c r="C6" s="37" t="s">
        <v>52</v>
      </c>
      <c r="D6" s="45"/>
      <c r="E6" s="45"/>
      <c r="F6" s="37" t="s">
        <v>53</v>
      </c>
    </row>
    <row r="7" spans="2:7" ht="31.5" x14ac:dyDescent="0.25">
      <c r="B7" s="41" t="s">
        <v>42</v>
      </c>
      <c r="C7" s="48" t="s">
        <v>54</v>
      </c>
      <c r="D7" s="45"/>
      <c r="E7" s="45"/>
      <c r="F7" s="45"/>
    </row>
    <row r="8" spans="2:7" ht="19.5" x14ac:dyDescent="0.25">
      <c r="B8" s="44"/>
      <c r="C8" s="37" t="s">
        <v>55</v>
      </c>
      <c r="D8" s="45"/>
      <c r="E8" s="45"/>
      <c r="F8" s="42" t="s">
        <v>56</v>
      </c>
    </row>
    <row r="9" spans="2:7" ht="19.5" x14ac:dyDescent="0.25">
      <c r="B9" s="44"/>
      <c r="C9" s="45"/>
      <c r="D9" s="46"/>
      <c r="E9" s="47" t="s">
        <v>57</v>
      </c>
      <c r="F9" s="46"/>
      <c r="G9" s="38"/>
    </row>
    <row r="10" spans="2:7" ht="19.5" x14ac:dyDescent="0.25">
      <c r="B10" s="44"/>
      <c r="C10" s="45"/>
      <c r="D10" s="45"/>
      <c r="E10" s="45"/>
      <c r="F10" s="45"/>
    </row>
    <row r="11" spans="2:7" ht="18.75" x14ac:dyDescent="0.25">
      <c r="B11" s="39" t="s">
        <v>40</v>
      </c>
      <c r="C11" s="45"/>
      <c r="D11" s="45"/>
      <c r="E11" s="45"/>
      <c r="F11" s="37" t="s">
        <v>58</v>
      </c>
    </row>
    <row r="12" spans="2:7" ht="19.5" x14ac:dyDescent="0.25">
      <c r="B12" s="44"/>
      <c r="C12" s="45"/>
      <c r="D12" s="45"/>
      <c r="E12" s="45"/>
      <c r="F12" s="37"/>
    </row>
    <row r="13" spans="2:7" ht="19.5" x14ac:dyDescent="0.25">
      <c r="B13" s="44"/>
      <c r="C13" s="39" t="s">
        <v>43</v>
      </c>
      <c r="D13" s="45"/>
      <c r="E13" s="45"/>
      <c r="F13" s="37"/>
    </row>
    <row r="14" spans="2:7" ht="19.5" x14ac:dyDescent="0.25">
      <c r="B14" s="44"/>
      <c r="C14" s="52" t="s">
        <v>59</v>
      </c>
      <c r="D14" s="45"/>
      <c r="E14" s="45"/>
      <c r="F14" s="37"/>
    </row>
    <row r="15" spans="2:7" ht="19.5" x14ac:dyDescent="0.25">
      <c r="B15" s="44"/>
      <c r="C15" s="52" t="s">
        <v>77</v>
      </c>
      <c r="D15" s="45"/>
      <c r="E15" s="45"/>
      <c r="F15" s="37"/>
    </row>
    <row r="16" spans="2:7" ht="19.5" x14ac:dyDescent="0.25">
      <c r="B16" s="44"/>
      <c r="C16" s="37"/>
      <c r="D16" s="45"/>
      <c r="E16" s="45"/>
      <c r="F16" s="45"/>
    </row>
    <row r="17" spans="1:15" x14ac:dyDescent="0.25">
      <c r="B17" s="2"/>
      <c r="C17" s="65" t="s">
        <v>0</v>
      </c>
      <c r="D17" s="65"/>
      <c r="E17" s="65"/>
      <c r="F17" s="65"/>
    </row>
    <row r="18" spans="1:15" x14ac:dyDescent="0.25">
      <c r="B18" s="2"/>
      <c r="C18" s="2" t="s">
        <v>1</v>
      </c>
      <c r="D18" s="2" t="s">
        <v>2</v>
      </c>
      <c r="E18" s="2" t="s">
        <v>3</v>
      </c>
      <c r="F18" s="2" t="s">
        <v>4</v>
      </c>
    </row>
    <row r="19" spans="1:15" x14ac:dyDescent="0.25">
      <c r="B19" s="2" t="s">
        <v>5</v>
      </c>
      <c r="C19" s="2">
        <f>G33</f>
        <v>145</v>
      </c>
      <c r="D19" s="2"/>
      <c r="E19" s="2"/>
      <c r="F19" s="2">
        <f>SUM(C19:E19)</f>
        <v>145</v>
      </c>
    </row>
    <row r="20" spans="1:15" x14ac:dyDescent="0.25">
      <c r="B20" s="2" t="s">
        <v>6</v>
      </c>
      <c r="C20" s="2">
        <f>H33</f>
        <v>10440</v>
      </c>
      <c r="D20" s="2"/>
      <c r="E20" s="2"/>
      <c r="F20" s="2">
        <f>SUM(C20:E20)</f>
        <v>10440</v>
      </c>
    </row>
    <row r="21" spans="1:15" x14ac:dyDescent="0.25">
      <c r="B21" s="2" t="s">
        <v>7</v>
      </c>
      <c r="C21" s="2"/>
      <c r="D21" s="2"/>
      <c r="E21" s="2"/>
      <c r="F21" s="2">
        <v>0</v>
      </c>
    </row>
    <row r="22" spans="1:15" x14ac:dyDescent="0.25">
      <c r="B22" s="2" t="s">
        <v>12</v>
      </c>
      <c r="C22" s="2"/>
      <c r="D22" s="2"/>
      <c r="E22" s="2"/>
      <c r="F22" s="11">
        <v>1</v>
      </c>
    </row>
    <row r="23" spans="1:15" ht="30" customHeight="1" x14ac:dyDescent="0.25">
      <c r="B23" s="3" t="s">
        <v>33</v>
      </c>
      <c r="C23" s="2"/>
      <c r="D23" s="2"/>
      <c r="E23" s="2">
        <f>I33</f>
        <v>876</v>
      </c>
      <c r="F23" s="11">
        <f>E23/850</f>
        <v>1.0305882352941176</v>
      </c>
      <c r="O23" s="51"/>
    </row>
    <row r="25" spans="1:15" x14ac:dyDescent="0.25">
      <c r="B25" s="66" t="s">
        <v>60</v>
      </c>
      <c r="C25" s="67"/>
      <c r="D25" s="67"/>
      <c r="E25" s="67"/>
      <c r="F25" s="68"/>
      <c r="G25" s="68"/>
      <c r="H25" s="4"/>
    </row>
    <row r="26" spans="1:15" ht="99.75" x14ac:dyDescent="0.25">
      <c r="A26" s="1"/>
      <c r="B26" s="14" t="s">
        <v>13</v>
      </c>
      <c r="C26" s="14" t="s">
        <v>14</v>
      </c>
      <c r="D26" s="5" t="s">
        <v>15</v>
      </c>
      <c r="E26" s="14" t="s">
        <v>16</v>
      </c>
      <c r="F26" s="12" t="s">
        <v>17</v>
      </c>
      <c r="G26" s="12" t="s">
        <v>18</v>
      </c>
      <c r="H26" s="6" t="s">
        <v>36</v>
      </c>
      <c r="I26" s="9" t="s">
        <v>32</v>
      </c>
    </row>
    <row r="27" spans="1:15" ht="114.75" x14ac:dyDescent="0.25">
      <c r="A27" s="53">
        <v>1</v>
      </c>
      <c r="B27" s="7" t="s">
        <v>61</v>
      </c>
      <c r="C27" s="54" t="s">
        <v>67</v>
      </c>
      <c r="D27" s="20" t="s">
        <v>48</v>
      </c>
      <c r="E27" s="5" t="s">
        <v>63</v>
      </c>
      <c r="F27" s="5">
        <v>72</v>
      </c>
      <c r="G27" s="5">
        <v>30</v>
      </c>
      <c r="H27" s="55">
        <f t="shared" ref="H27:H32" si="0">F27*G27</f>
        <v>2160</v>
      </c>
      <c r="I27" s="13">
        <v>178</v>
      </c>
    </row>
    <row r="28" spans="1:15" ht="89.25" x14ac:dyDescent="0.25">
      <c r="A28" s="53">
        <v>2</v>
      </c>
      <c r="B28" s="7" t="s">
        <v>62</v>
      </c>
      <c r="C28" s="54" t="s">
        <v>68</v>
      </c>
      <c r="D28" s="20" t="s">
        <v>48</v>
      </c>
      <c r="E28" s="5" t="s">
        <v>64</v>
      </c>
      <c r="F28" s="5">
        <v>72</v>
      </c>
      <c r="G28" s="5">
        <v>30</v>
      </c>
      <c r="H28" s="55">
        <f t="shared" si="0"/>
        <v>2160</v>
      </c>
      <c r="I28" s="13">
        <v>178</v>
      </c>
    </row>
    <row r="29" spans="1:15" ht="114.75" x14ac:dyDescent="0.25">
      <c r="A29" s="53">
        <v>3</v>
      </c>
      <c r="B29" s="7" t="s">
        <v>61</v>
      </c>
      <c r="C29" s="54" t="s">
        <v>69</v>
      </c>
      <c r="D29" s="20" t="s">
        <v>48</v>
      </c>
      <c r="E29" s="5" t="s">
        <v>65</v>
      </c>
      <c r="F29" s="5">
        <v>72</v>
      </c>
      <c r="G29" s="5">
        <v>20</v>
      </c>
      <c r="H29" s="55">
        <f t="shared" si="0"/>
        <v>1440</v>
      </c>
      <c r="I29" s="13">
        <v>130</v>
      </c>
    </row>
    <row r="30" spans="1:15" ht="89.25" x14ac:dyDescent="0.25">
      <c r="A30" s="53">
        <v>4</v>
      </c>
      <c r="B30" s="7" t="s">
        <v>62</v>
      </c>
      <c r="C30" s="54" t="s">
        <v>70</v>
      </c>
      <c r="D30" s="20" t="s">
        <v>48</v>
      </c>
      <c r="E30" s="5" t="s">
        <v>64</v>
      </c>
      <c r="F30" s="5">
        <v>72</v>
      </c>
      <c r="G30" s="5">
        <v>20</v>
      </c>
      <c r="H30" s="55">
        <f t="shared" si="0"/>
        <v>1440</v>
      </c>
      <c r="I30" s="13">
        <v>130</v>
      </c>
    </row>
    <row r="31" spans="1:15" ht="114.75" x14ac:dyDescent="0.25">
      <c r="A31" s="53">
        <v>5</v>
      </c>
      <c r="B31" s="7" t="s">
        <v>61</v>
      </c>
      <c r="C31" s="8" t="s">
        <v>72</v>
      </c>
      <c r="D31" s="20" t="s">
        <v>48</v>
      </c>
      <c r="E31" s="5" t="s">
        <v>66</v>
      </c>
      <c r="F31" s="5">
        <v>72</v>
      </c>
      <c r="G31" s="5">
        <v>25</v>
      </c>
      <c r="H31" s="55">
        <f t="shared" si="0"/>
        <v>1800</v>
      </c>
      <c r="I31" s="10">
        <v>130</v>
      </c>
    </row>
    <row r="32" spans="1:15" ht="89.25" x14ac:dyDescent="0.25">
      <c r="A32" s="53">
        <v>6</v>
      </c>
      <c r="B32" s="7" t="s">
        <v>62</v>
      </c>
      <c r="C32" s="8" t="s">
        <v>71</v>
      </c>
      <c r="D32" s="20" t="s">
        <v>19</v>
      </c>
      <c r="E32" s="5" t="s">
        <v>64</v>
      </c>
      <c r="F32" s="5">
        <v>72</v>
      </c>
      <c r="G32" s="5">
        <v>20</v>
      </c>
      <c r="H32" s="55">
        <f t="shared" si="0"/>
        <v>1440</v>
      </c>
      <c r="I32" s="10">
        <v>130</v>
      </c>
    </row>
    <row r="33" spans="1:9" x14ac:dyDescent="0.25">
      <c r="A33" s="69" t="s">
        <v>29</v>
      </c>
      <c r="B33" s="70"/>
      <c r="C33" s="70"/>
      <c r="D33" s="70"/>
      <c r="E33" s="70"/>
      <c r="F33" s="71"/>
      <c r="G33" s="18">
        <f>SUM(G27:G32)</f>
        <v>145</v>
      </c>
      <c r="H33" s="56">
        <f>SUM(H27:H32)</f>
        <v>10440</v>
      </c>
      <c r="I33" s="18">
        <f>SUM(I27:I32)</f>
        <v>876</v>
      </c>
    </row>
    <row r="35" spans="1:9" x14ac:dyDescent="0.25">
      <c r="B35" s="57" t="s">
        <v>73</v>
      </c>
      <c r="E35" s="58" t="s">
        <v>74</v>
      </c>
    </row>
    <row r="36" spans="1:9" x14ac:dyDescent="0.25">
      <c r="B36" s="59"/>
      <c r="C36" s="59"/>
      <c r="D36" s="59"/>
      <c r="E36" s="59"/>
    </row>
    <row r="37" spans="1:9" x14ac:dyDescent="0.25">
      <c r="B37" s="4" t="s">
        <v>75</v>
      </c>
      <c r="C37" s="4"/>
      <c r="D37" s="4"/>
      <c r="E37" s="4" t="s">
        <v>76</v>
      </c>
    </row>
  </sheetData>
  <mergeCells count="3">
    <mergeCell ref="C17:F17"/>
    <mergeCell ref="B25:G25"/>
    <mergeCell ref="A33:F33"/>
  </mergeCells>
  <hyperlinks>
    <hyperlink ref="E9" r:id="rId1" display="mailto:glazkova_i_yu@staff.sechenov.ru"/>
  </hyperlinks>
  <pageMargins left="1.1023622047244095" right="0.31496062992125984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4"/>
  <sheetViews>
    <sheetView workbookViewId="0">
      <selection activeCell="I26" sqref="I26"/>
    </sheetView>
  </sheetViews>
  <sheetFormatPr defaultRowHeight="15" x14ac:dyDescent="0.25"/>
  <sheetData>
    <row r="4" spans="2:4" ht="47.25" customHeight="1" x14ac:dyDescent="0.25">
      <c r="B4" s="73"/>
      <c r="C4" s="73"/>
      <c r="D4" s="73"/>
    </row>
    <row r="5" spans="2:4" ht="47.25" customHeight="1" x14ac:dyDescent="0.25">
      <c r="B5" s="73"/>
      <c r="C5" s="73"/>
      <c r="D5" s="73"/>
    </row>
    <row r="6" spans="2:4" ht="15.75" customHeight="1" x14ac:dyDescent="0.25">
      <c r="B6" s="73"/>
      <c r="C6" s="73"/>
      <c r="D6" s="73"/>
    </row>
    <row r="7" spans="2:4" ht="15.75" x14ac:dyDescent="0.25">
      <c r="B7" s="72"/>
      <c r="C7" s="34"/>
      <c r="D7" s="73"/>
    </row>
    <row r="8" spans="2:4" ht="15.75" x14ac:dyDescent="0.25">
      <c r="B8" s="72"/>
      <c r="C8" s="34"/>
      <c r="D8" s="73"/>
    </row>
    <row r="9" spans="2:4" ht="15.75" x14ac:dyDescent="0.25">
      <c r="B9" s="72"/>
      <c r="C9" s="34"/>
      <c r="D9" s="34"/>
    </row>
    <row r="10" spans="2:4" ht="15.75" x14ac:dyDescent="0.25">
      <c r="B10" s="72"/>
      <c r="C10" s="34"/>
      <c r="D10" s="36"/>
    </row>
    <row r="11" spans="2:4" ht="15.75" x14ac:dyDescent="0.25">
      <c r="B11" s="72"/>
      <c r="C11" s="35"/>
      <c r="D11" s="34"/>
    </row>
    <row r="12" spans="2:4" ht="15.75" x14ac:dyDescent="0.25">
      <c r="B12" s="72"/>
      <c r="C12" s="34"/>
    </row>
    <row r="13" spans="2:4" ht="15.75" x14ac:dyDescent="0.25">
      <c r="B13" s="72"/>
      <c r="C13" s="34"/>
    </row>
    <row r="14" spans="2:4" ht="15.75" x14ac:dyDescent="0.25">
      <c r="B14" s="72"/>
      <c r="C14" s="34"/>
    </row>
  </sheetData>
  <mergeCells count="7">
    <mergeCell ref="B12:B14"/>
    <mergeCell ref="B4:D4"/>
    <mergeCell ref="B5:D5"/>
    <mergeCell ref="B6:D6"/>
    <mergeCell ref="B7:B8"/>
    <mergeCell ref="D7:D8"/>
    <mergeCell ref="B9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обшая таблица</vt:lpstr>
      <vt:lpstr>1</vt:lpstr>
      <vt:lpstr>Лист2</vt:lpstr>
      <vt:lpstr>'обшая таблица'!_Toc91594842</vt:lpstr>
      <vt:lpstr>'1'!_Toc91594900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2022-11-21T12:07:17Z</cp:lastPrinted>
  <dcterms:created xsi:type="dcterms:W3CDTF">2022-10-20T11:27:00Z</dcterms:created>
  <dcterms:modified xsi:type="dcterms:W3CDTF">2023-08-29T09:46:32Z</dcterms:modified>
</cp:coreProperties>
</file>